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updateLinks="never" codeName="ThisWorkbook"/>
  <mc:AlternateContent xmlns:mc="http://schemas.openxmlformats.org/markup-compatibility/2006">
    <mc:Choice Requires="x15">
      <x15ac:absPath xmlns:x15ac="http://schemas.microsoft.com/office/spreadsheetml/2010/11/ac" url="U:\EarthCraft\Marketing Materials\Website\Updated Formatting\"/>
    </mc:Choice>
  </mc:AlternateContent>
  <xr:revisionPtr revIDLastSave="0" documentId="13_ncr:1_{40342E32-AFA5-4161-AA5E-D2B3B7FB0236}" xr6:coauthVersionLast="41" xr6:coauthVersionMax="41" xr10:uidLastSave="{00000000-0000-0000-0000-000000000000}"/>
  <bookViews>
    <workbookView xWindow="28680" yWindow="-120" windowWidth="29040" windowHeight="15840" tabRatio="912" xr2:uid="{00000000-000D-0000-FFFF-FFFF00000000}"/>
  </bookViews>
  <sheets>
    <sheet name="Menu" sheetId="2" r:id="rId1"/>
    <sheet name="Instructions" sheetId="1" r:id="rId2"/>
    <sheet name="Cover Sheet" sheetId="3" r:id="rId3"/>
    <sheet name="Worksheet" sheetId="4" r:id="rId4"/>
    <sheet name="Innovation" sheetId="6" r:id="rId5"/>
    <sheet name="TestSheet" sheetId="8" r:id="rId6"/>
    <sheet name="EarthCraft Sponsor Information" sheetId="9" state="hidden" r:id="rId7"/>
    <sheet name="Refrigerant Charge Test " sheetId="10" r:id="rId8"/>
    <sheet name="-" sheetId="11" state="hidden" r:id="rId9"/>
    <sheet name="Worksheet Updates" sheetId="12" r:id="rId10"/>
    <sheet name="Program Changes" sheetId="13" r:id="rId11"/>
  </sheets>
  <externalReferences>
    <externalReference r:id="rId12"/>
  </externalReferences>
  <definedNames>
    <definedName name="_xlnm._FilterDatabase" localSheetId="3" hidden="1">Worksheet!$B$1:$I$484</definedName>
    <definedName name="Check3" localSheetId="7">'Refrigerant Charge Test '!#REF!</definedName>
    <definedName name="Check3" localSheetId="5">TestSheet!#REF!</definedName>
    <definedName name="DU_1__PRODUCTS_AND_APPLICATIONS" localSheetId="6">#REF!</definedName>
    <definedName name="DU_1__PRODUCTS_AND_APPLICATIONS">Worksheet!$C$89:$G$89</definedName>
    <definedName name="DURABILITY_AND_MOISTURE_MANAGEMENT__DU" localSheetId="6">#REF!</definedName>
    <definedName name="DURABILITY_AND_MOISTURE_MANAGEMENT__DU">Worksheet!$C$88:$G$88</definedName>
    <definedName name="Install_air_conditioner_condensing_unit_pad" localSheetId="6">#REF!</definedName>
    <definedName name="Install_air_conditioner_condensing_unit_pad">Worksheet!$C$88:$C$102</definedName>
    <definedName name="mmm" localSheetId="6">#REF!</definedName>
    <definedName name="mmm">#REF!</definedName>
    <definedName name="nmnn" localSheetId="6">#REF!</definedName>
    <definedName name="nmnn">#REF!</definedName>
    <definedName name="NNN" localSheetId="6">#REF!</definedName>
    <definedName name="NNN">#REF!</definedName>
    <definedName name="_xlnm.Print_Area" localSheetId="2">'Cover Sheet'!$A$1:$K$40</definedName>
    <definedName name="_xlnm.Print_Area" localSheetId="4">Innovation!$B$2:$H$89</definedName>
    <definedName name="_xlnm.Print_Area" localSheetId="0">Menu!$A$1:$L$30</definedName>
    <definedName name="_xlnm.Print_Area" localSheetId="7">'Refrigerant Charge Test '!$A$1:$H$29</definedName>
    <definedName name="_xlnm.Print_Area" localSheetId="5">TestSheet!$A$1:$H$51</definedName>
    <definedName name="_xlnm.Print_Titles" localSheetId="3">Worksheet!$1:$1</definedName>
    <definedName name="RE_2__ADVANCED_FRAMING_PRODUCTS" localSheetId="6">#REF!</definedName>
    <definedName name="RE_2__ADVANCED_FRAMING_PRODUCTS">Worksheet!$B$69</definedName>
    <definedName name="RE1_RESOURCE_EFFICIENT_DESIGN" localSheetId="6">#REF!</definedName>
    <definedName name="RE1_RESOURCE_EFFICIENT_DESIGN">Worksheet!$B$53</definedName>
    <definedName name="REQUIRED_AT_ALL_LEVELS" localSheetId="6">#REF!</definedName>
    <definedName name="REQUIRED_AT_ALL_LEVELS">Worksheet!$C$90:$G$90</definedName>
    <definedName name="Text2" localSheetId="7">'Refrigerant Charge Test '!#REF!</definedName>
    <definedName name="Text2" localSheetId="5">TestSheet!#REF!</definedName>
    <definedName name="Text4" localSheetId="7">'Refrigerant Charge Test '!#REF!</definedName>
    <definedName name="Text4" localSheetId="5">TestSheet!#REF!</definedName>
    <definedName name="Text6" localSheetId="7">'Refrigerant Charge Test '!#REF!</definedName>
    <definedName name="Text6" localSheetId="5">TestSheet!#REF!</definedName>
    <definedName name="TotalHtSp" localSheetId="7">'Refrigerant Charge Test '!#REF!</definedName>
    <definedName name="TotalHtSp" localSheetId="5">TestSheet!$A$7</definedName>
    <definedName name="xxx" localSheetId="6">#REF!</definedName>
    <definedName name="xxx">#REF!</definedName>
    <definedName name="Z_018AB515_AB17_4172_9F06_1432D1C49B1F_.wvu.Cols" localSheetId="2" hidden="1">'Cover Sheet'!$L:$L</definedName>
    <definedName name="Z_018AB515_AB17_4172_9F06_1432D1C49B1F_.wvu.Cols" localSheetId="6" hidden="1">'EarthCraft Sponsor Information'!$O:$V</definedName>
    <definedName name="Z_018AB515_AB17_4172_9F06_1432D1C49B1F_.wvu.Cols" localSheetId="7" hidden="1">'Refrigerant Charge Test '!$I:$I</definedName>
    <definedName name="Z_018AB515_AB17_4172_9F06_1432D1C49B1F_.wvu.Cols" localSheetId="5" hidden="1">TestSheet!$I:$I</definedName>
    <definedName name="Z_018AB515_AB17_4172_9F06_1432D1C49B1F_.wvu.Cols" localSheetId="3" hidden="1">Worksheet!$K:$K</definedName>
    <definedName name="Z_018AB515_AB17_4172_9F06_1432D1C49B1F_.wvu.FilterData" localSheetId="3" hidden="1">Worksheet!$I$1:$I$484</definedName>
    <definedName name="Z_018AB515_AB17_4172_9F06_1432D1C49B1F_.wvu.PrintArea" localSheetId="2" hidden="1">'Cover Sheet'!$A$1:$K$40</definedName>
    <definedName name="Z_018AB515_AB17_4172_9F06_1432D1C49B1F_.wvu.PrintArea" localSheetId="4" hidden="1">Innovation!$B$2:$H$89</definedName>
    <definedName name="Z_018AB515_AB17_4172_9F06_1432D1C49B1F_.wvu.PrintArea" localSheetId="0" hidden="1">Menu!$A$1:$L$30</definedName>
    <definedName name="Z_018AB515_AB17_4172_9F06_1432D1C49B1F_.wvu.PrintArea" localSheetId="7" hidden="1">'Refrigerant Charge Test '!$A$1:$H$29</definedName>
    <definedName name="Z_018AB515_AB17_4172_9F06_1432D1C49B1F_.wvu.PrintArea" localSheetId="5" hidden="1">TestSheet!$A$1:$H$51</definedName>
    <definedName name="Z_018AB515_AB17_4172_9F06_1432D1C49B1F_.wvu.PrintArea" localSheetId="3" hidden="1">Worksheet!$B$1:$G$484</definedName>
    <definedName name="Z_018AB515_AB17_4172_9F06_1432D1C49B1F_.wvu.PrintTitles" localSheetId="3" hidden="1">Worksheet!$1:$1</definedName>
    <definedName name="Z_22567D11_EBB8_4CE8_80E0_9D844DBA6A3C_.wvu.Cols" localSheetId="2" hidden="1">'Cover Sheet'!$L:$L</definedName>
    <definedName name="Z_22567D11_EBB8_4CE8_80E0_9D844DBA6A3C_.wvu.Cols" localSheetId="6" hidden="1">'EarthCraft Sponsor Information'!$O:$V</definedName>
    <definedName name="Z_22567D11_EBB8_4CE8_80E0_9D844DBA6A3C_.wvu.Cols" localSheetId="7" hidden="1">'Refrigerant Charge Test '!$I:$I</definedName>
    <definedName name="Z_22567D11_EBB8_4CE8_80E0_9D844DBA6A3C_.wvu.Cols" localSheetId="5" hidden="1">TestSheet!$I:$I</definedName>
    <definedName name="Z_22567D11_EBB8_4CE8_80E0_9D844DBA6A3C_.wvu.Cols" localSheetId="3" hidden="1">Worksheet!$K:$K</definedName>
    <definedName name="Z_22567D11_EBB8_4CE8_80E0_9D844DBA6A3C_.wvu.FilterData" localSheetId="3" hidden="1">Worksheet!$I$1:$I$484</definedName>
    <definedName name="Z_22567D11_EBB8_4CE8_80E0_9D844DBA6A3C_.wvu.PrintArea" localSheetId="2" hidden="1">'Cover Sheet'!$A$1:$K$40</definedName>
    <definedName name="Z_22567D11_EBB8_4CE8_80E0_9D844DBA6A3C_.wvu.PrintArea" localSheetId="4" hidden="1">Innovation!$B$2:$H$89</definedName>
    <definedName name="Z_22567D11_EBB8_4CE8_80E0_9D844DBA6A3C_.wvu.PrintArea" localSheetId="0" hidden="1">Menu!$A$1:$L$30</definedName>
    <definedName name="Z_22567D11_EBB8_4CE8_80E0_9D844DBA6A3C_.wvu.PrintArea" localSheetId="7" hidden="1">'Refrigerant Charge Test '!$A$1:$H$29</definedName>
    <definedName name="Z_22567D11_EBB8_4CE8_80E0_9D844DBA6A3C_.wvu.PrintArea" localSheetId="5" hidden="1">TestSheet!$A$1:$H$51</definedName>
    <definedName name="Z_22567D11_EBB8_4CE8_80E0_9D844DBA6A3C_.wvu.PrintArea" localSheetId="3" hidden="1">Worksheet!$B$1:$G$484</definedName>
    <definedName name="Z_22567D11_EBB8_4CE8_80E0_9D844DBA6A3C_.wvu.PrintTitles" localSheetId="3" hidden="1">Worksheet!$1:$1</definedName>
    <definedName name="Z_2AD44DDD_20C4_405B_8AAF_6409521CD900_.wvu.Cols" localSheetId="2" hidden="1">'Cover Sheet'!$L:$L</definedName>
    <definedName name="Z_2AD44DDD_20C4_405B_8AAF_6409521CD900_.wvu.Cols" localSheetId="6" hidden="1">'EarthCraft Sponsor Information'!$O:$V</definedName>
    <definedName name="Z_2AD44DDD_20C4_405B_8AAF_6409521CD900_.wvu.Cols" localSheetId="7" hidden="1">'Refrigerant Charge Test '!$I:$I</definedName>
    <definedName name="Z_2AD44DDD_20C4_405B_8AAF_6409521CD900_.wvu.Cols" localSheetId="5" hidden="1">TestSheet!$I:$I</definedName>
    <definedName name="Z_2AD44DDD_20C4_405B_8AAF_6409521CD900_.wvu.Cols" localSheetId="3" hidden="1">Worksheet!$K:$K</definedName>
    <definedName name="Z_2AD44DDD_20C4_405B_8AAF_6409521CD900_.wvu.FilterData" localSheetId="3" hidden="1">Worksheet!$I$1:$I$484</definedName>
    <definedName name="Z_2AD44DDD_20C4_405B_8AAF_6409521CD900_.wvu.PrintArea" localSheetId="2" hidden="1">'Cover Sheet'!$A$1:$K$40</definedName>
    <definedName name="Z_2AD44DDD_20C4_405B_8AAF_6409521CD900_.wvu.PrintArea" localSheetId="4" hidden="1">Innovation!$B$2:$H$89</definedName>
    <definedName name="Z_2AD44DDD_20C4_405B_8AAF_6409521CD900_.wvu.PrintArea" localSheetId="0" hidden="1">Menu!$A$1:$L$30</definedName>
    <definedName name="Z_2AD44DDD_20C4_405B_8AAF_6409521CD900_.wvu.PrintArea" localSheetId="7" hidden="1">'Refrigerant Charge Test '!$A$1:$H$29</definedName>
    <definedName name="Z_2AD44DDD_20C4_405B_8AAF_6409521CD900_.wvu.PrintArea" localSheetId="5" hidden="1">TestSheet!$A$1:$H$51</definedName>
    <definedName name="Z_2AD44DDD_20C4_405B_8AAF_6409521CD900_.wvu.PrintArea" localSheetId="3" hidden="1">Worksheet!$B$1:$G$484</definedName>
    <definedName name="Z_2AD44DDD_20C4_405B_8AAF_6409521CD900_.wvu.PrintTitles" localSheetId="3" hidden="1">Worksheet!$1:$1</definedName>
    <definedName name="Z_68EEACCF_81F3_4F65_9A07_3AC941C93613_.wvu.Cols" localSheetId="3" hidden="1">Worksheet!#REF!</definedName>
    <definedName name="Z_68EEACCF_81F3_4F65_9A07_3AC941C93613_.wvu.PrintArea" localSheetId="3" hidden="1">Worksheet!$B$1:$G$482</definedName>
    <definedName name="Z_68EEACCF_81F3_4F65_9A07_3AC941C93613_.wvu.PrintTitles" localSheetId="3" hidden="1">Worksheet!$1:$1</definedName>
    <definedName name="Z_E4E10649_538C_4491_887B_F31EC76C45E5_.wvu.Cols" localSheetId="3" hidden="1">Worksheet!#REF!</definedName>
    <definedName name="Z_E4E10649_538C_4491_887B_F31EC76C45E5_.wvu.PrintArea" localSheetId="3" hidden="1">Worksheet!$B$1:$G$482</definedName>
    <definedName name="Z_E4E10649_538C_4491_887B_F31EC76C45E5_.wvu.PrintTitles" localSheetId="3" hidden="1">Worksheet!$1:$1</definedName>
    <definedName name="Z_E4E10649_538C_4491_887B_F31EC76C45E5_.wvu.Rows" localSheetId="3" hidden="1">Worksheet!$11:$36,Worksheet!$235:$244,Worksheet!$246:$247,Worksheet!$270:$287,Worksheet!$273:$345,Worksheet!$348:$427,Worksheet!$429:$469</definedName>
  </definedNames>
  <calcPr calcId="191029"/>
  <customWorkbookViews>
    <customWorkbookView name="Paigh Bumgarner - Personal View" guid="{018AB515-AB17-4172-9F06-1432D1C49B1F}" mergeInterval="0" personalView="1" maximized="1" windowWidth="1920" windowHeight="814" tabRatio="829" activeSheetId="4"/>
    <customWorkbookView name="Worksheet- All Lines" guid="{68EEACCF-81F3-4F65-9A07-3AC941C93613}" maximized="1" xWindow="1" yWindow="1" windowWidth="1024" windowHeight="547" activeSheetId="4"/>
    <customWorkbookView name="Required- All Levels" guid="{E4E10649-538C-4491-887B-F31EC76C45E5}" maximized="1" xWindow="1" yWindow="1" windowWidth="1024" windowHeight="547" activeSheetId="4"/>
    <customWorkbookView name="Scott Lee - Personal View" guid="{2AD44DDD-20C4-405B-8AAF-6409521CD900}" mergeInterval="0" personalView="1" maximized="1" yWindow="-4" windowWidth="1362" windowHeight="547" tabRatio="829" activeSheetId="4"/>
    <customWorkbookView name="Final" guid="{22567D11-EBB8-4CE8-80E0-9D844DBA6A3C}" maximized="1" windowWidth="1920" windowHeight="874" tabRatio="829"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8" i="4" l="1"/>
  <c r="B139" i="4" s="1"/>
  <c r="B140" i="4" s="1"/>
  <c r="B143" i="4" s="1"/>
  <c r="B146" i="4" s="1"/>
  <c r="B150" i="4"/>
  <c r="B151" i="4"/>
  <c r="B152" i="4"/>
  <c r="B153" i="4" s="1"/>
  <c r="B156" i="4" s="1"/>
  <c r="B158" i="4" s="1"/>
  <c r="B162" i="4" s="1"/>
  <c r="F422" i="4"/>
  <c r="I23" i="3" s="1"/>
  <c r="H13" i="8"/>
  <c r="H12" i="8"/>
  <c r="B360" i="4"/>
  <c r="G50" i="4"/>
  <c r="J18" i="3"/>
  <c r="B463" i="4"/>
  <c r="F89" i="6"/>
  <c r="I26" i="3"/>
  <c r="G89" i="6"/>
  <c r="J26" i="3"/>
  <c r="G36" i="4"/>
  <c r="J17" i="3"/>
  <c r="F36" i="4"/>
  <c r="I17" i="3" s="1"/>
  <c r="B377" i="4"/>
  <c r="B378" i="4" s="1"/>
  <c r="B379" i="4" s="1"/>
  <c r="B380" i="4" s="1"/>
  <c r="B381" i="4" s="1"/>
  <c r="B384" i="4" s="1"/>
  <c r="B386" i="4" s="1"/>
  <c r="B387" i="4" s="1"/>
  <c r="B388" i="4" s="1"/>
  <c r="B364" i="4"/>
  <c r="B427" i="4"/>
  <c r="B428" i="4"/>
  <c r="B430" i="4"/>
  <c r="B71" i="4"/>
  <c r="B72" i="4"/>
  <c r="B73" i="4"/>
  <c r="B57" i="4"/>
  <c r="B34" i="4"/>
  <c r="B24" i="4"/>
  <c r="B25" i="4"/>
  <c r="B26" i="4"/>
  <c r="B28" i="4" s="1"/>
  <c r="B29" i="4" s="1"/>
  <c r="B30" i="4" s="1"/>
  <c r="B31" i="4" s="1"/>
  <c r="B32" i="4" s="1"/>
  <c r="B33" i="4" s="1"/>
  <c r="B18" i="4"/>
  <c r="G29" i="8"/>
  <c r="G28" i="8"/>
  <c r="G44" i="8"/>
  <c r="F45" i="8"/>
  <c r="A45" i="8"/>
  <c r="F44" i="8"/>
  <c r="H44" i="8" s="1"/>
  <c r="F41" i="8"/>
  <c r="H41" i="8"/>
  <c r="F40" i="8"/>
  <c r="H40" i="8" s="1"/>
  <c r="H27" i="10"/>
  <c r="H19" i="10"/>
  <c r="G5" i="10"/>
  <c r="E5" i="10"/>
  <c r="C5" i="10"/>
  <c r="A5" i="10"/>
  <c r="G4" i="10"/>
  <c r="E4" i="10"/>
  <c r="C4" i="10"/>
  <c r="A4" i="10"/>
  <c r="G3" i="10"/>
  <c r="E3" i="10"/>
  <c r="C3" i="10"/>
  <c r="A3" i="10"/>
  <c r="G2" i="10"/>
  <c r="E2" i="10"/>
  <c r="C2" i="10"/>
  <c r="A2" i="10"/>
  <c r="G1" i="10"/>
  <c r="E1" i="10"/>
  <c r="C1" i="10"/>
  <c r="A1" i="10"/>
  <c r="G301" i="4"/>
  <c r="J22" i="3" s="1"/>
  <c r="J27" i="3" s="1"/>
  <c r="G482" i="4"/>
  <c r="G484" i="4" s="1"/>
  <c r="J25" i="3"/>
  <c r="F482" i="4"/>
  <c r="I25" i="3" s="1"/>
  <c r="G464" i="4"/>
  <c r="J24" i="3"/>
  <c r="F464" i="4"/>
  <c r="I24" i="3" s="1"/>
  <c r="G422" i="4"/>
  <c r="J23" i="3"/>
  <c r="F301" i="4"/>
  <c r="I22" i="3" s="1"/>
  <c r="G178" i="4"/>
  <c r="J21" i="3"/>
  <c r="F178" i="4"/>
  <c r="I21" i="3" s="1"/>
  <c r="G132" i="4"/>
  <c r="J20" i="3"/>
  <c r="F132" i="4"/>
  <c r="I20" i="3" s="1"/>
  <c r="G86" i="4"/>
  <c r="J19" i="3"/>
  <c r="F86" i="4"/>
  <c r="I19" i="3" s="1"/>
  <c r="F50" i="4"/>
  <c r="F484" i="4" s="1"/>
  <c r="I18" i="3"/>
  <c r="C4" i="8"/>
  <c r="A4" i="8"/>
  <c r="E5" i="8"/>
  <c r="E4" i="8"/>
  <c r="E3" i="8"/>
  <c r="G13" i="8"/>
  <c r="G12" i="8"/>
  <c r="F28" i="8"/>
  <c r="H28" i="8" s="1"/>
  <c r="C3" i="8"/>
  <c r="C2" i="8"/>
  <c r="C1" i="8"/>
  <c r="G5" i="8"/>
  <c r="G4" i="8"/>
  <c r="G3" i="8"/>
  <c r="G2" i="8"/>
  <c r="G1" i="8"/>
  <c r="B1" i="4"/>
  <c r="B23" i="3"/>
  <c r="B22" i="3"/>
  <c r="E2" i="8"/>
  <c r="E1" i="8"/>
  <c r="A5" i="8"/>
  <c r="A3" i="8"/>
  <c r="A2" i="8"/>
  <c r="A1" i="8"/>
  <c r="F25" i="8"/>
  <c r="H25" i="8" s="1"/>
  <c r="A25" i="8"/>
  <c r="F29" i="8"/>
  <c r="A29" i="8" s="1"/>
  <c r="F24" i="8"/>
  <c r="A24" i="8" s="1"/>
  <c r="H24" i="8"/>
  <c r="F13" i="8"/>
  <c r="F12" i="8"/>
  <c r="B92" i="4"/>
  <c r="B93" i="4"/>
  <c r="B97" i="4" s="1"/>
  <c r="B98" i="4" s="1"/>
  <c r="B99" i="4" s="1"/>
  <c r="B102" i="4" s="1"/>
  <c r="B103" i="4" s="1"/>
  <c r="B105" i="4" s="1"/>
  <c r="B108" i="4" s="1"/>
  <c r="B231" i="4"/>
  <c r="B232" i="4" s="1"/>
  <c r="B233" i="4" s="1"/>
  <c r="B236" i="4" s="1"/>
  <c r="B191" i="4"/>
  <c r="B192" i="4" s="1"/>
  <c r="B196" i="4" s="1"/>
  <c r="B197" i="4" s="1"/>
  <c r="B198" i="4" s="1"/>
  <c r="B206" i="4" s="1"/>
  <c r="B214" i="4" s="1"/>
  <c r="B219" i="4" s="1"/>
  <c r="B226" i="4" s="1"/>
  <c r="B273" i="4"/>
  <c r="B255" i="4" s="1"/>
  <c r="B258" i="4" s="1"/>
  <c r="B262" i="4" s="1"/>
  <c r="B265" i="4" s="1"/>
  <c r="B266" i="4" s="1"/>
  <c r="B267" i="4" s="1"/>
  <c r="B269" i="4" s="1"/>
  <c r="B271" i="4" s="1"/>
  <c r="B184" i="4"/>
  <c r="B8" i="4"/>
  <c r="B9" i="4"/>
  <c r="B316" i="4"/>
  <c r="B317" i="4" s="1"/>
  <c r="B318" i="4" s="1"/>
  <c r="B319" i="4" s="1"/>
  <c r="C59" i="4"/>
  <c r="B25" i="3"/>
  <c r="B24" i="3"/>
  <c r="B21" i="3"/>
  <c r="B20" i="3"/>
  <c r="B19" i="3"/>
  <c r="B18" i="3"/>
  <c r="B17" i="3"/>
  <c r="B438" i="4"/>
  <c r="B443" i="4" s="1"/>
  <c r="B444" i="4" s="1"/>
  <c r="B344" i="4"/>
  <c r="B345" i="4" s="1"/>
  <c r="B346" i="4" s="1"/>
  <c r="B347" i="4" s="1"/>
  <c r="B348" i="4" s="1"/>
  <c r="B349" i="4" s="1"/>
  <c r="B352" i="4" s="1"/>
  <c r="B354" i="4" s="1"/>
  <c r="B358" i="4" s="1"/>
  <c r="B251" i="4"/>
  <c r="C46" i="4"/>
  <c r="C47" i="4"/>
  <c r="C48" i="4"/>
  <c r="C49" i="4" s="1"/>
  <c r="B41" i="4"/>
  <c r="B43" i="4"/>
  <c r="B44" i="4"/>
  <c r="B115" i="4"/>
  <c r="B116" i="4" s="1"/>
  <c r="B117" i="4" s="1"/>
  <c r="B118" i="4" s="1"/>
  <c r="B119" i="4" s="1"/>
  <c r="B120" i="4" s="1"/>
  <c r="B121" i="4" s="1"/>
  <c r="B122" i="4" s="1"/>
  <c r="B123" i="4" s="1"/>
  <c r="B80" i="4"/>
  <c r="H29" i="8"/>
  <c r="A41" i="8"/>
  <c r="H45" i="8"/>
  <c r="A28" i="8"/>
  <c r="I27" i="3" l="1"/>
</calcChain>
</file>

<file path=xl/sharedStrings.xml><?xml version="1.0" encoding="utf-8"?>
<sst xmlns="http://schemas.openxmlformats.org/spreadsheetml/2006/main" count="3128" uniqueCount="1491">
  <si>
    <t>Points</t>
  </si>
  <si>
    <t>Planned</t>
  </si>
  <si>
    <t>Grind stumps and limbs for mulch</t>
  </si>
  <si>
    <t>Mill cleared logs</t>
  </si>
  <si>
    <t>Platinum</t>
  </si>
  <si>
    <t>Gold</t>
  </si>
  <si>
    <t>Certified passive solar design (25% load reduction)</t>
  </si>
  <si>
    <t xml:space="preserve">INNOVATION TOTAL </t>
  </si>
  <si>
    <t>Certified</t>
  </si>
  <si>
    <t>Project Score</t>
  </si>
  <si>
    <t>-</t>
  </si>
  <si>
    <t>Actual</t>
  </si>
  <si>
    <t>Totals</t>
  </si>
  <si>
    <t>Contact Person:</t>
  </si>
  <si>
    <t>Phone:</t>
  </si>
  <si>
    <t>House Address:</t>
  </si>
  <si>
    <t>Lot #:</t>
  </si>
  <si>
    <t>Community:</t>
  </si>
  <si>
    <t>Builder Company:</t>
  </si>
  <si>
    <t>OPTIONAL AT ALL LEVELS</t>
  </si>
  <si>
    <t>On-site fuel cell or co-generation system</t>
  </si>
  <si>
    <t>A.</t>
  </si>
  <si>
    <t>B.</t>
  </si>
  <si>
    <t>Roof</t>
  </si>
  <si>
    <t>Exterior walls</t>
  </si>
  <si>
    <t>Continuous foundation termite flashing</t>
  </si>
  <si>
    <t>Paperless drywall in kitchens, baths and foundation walls</t>
  </si>
  <si>
    <t xml:space="preserve">Back-primed siding and trim                                             </t>
  </si>
  <si>
    <t>Wood</t>
  </si>
  <si>
    <t>Cardboard</t>
  </si>
  <si>
    <t>Metal</t>
  </si>
  <si>
    <t>Drywall (recycle or grind and spread on site)</t>
  </si>
  <si>
    <t>Variable speed blower</t>
  </si>
  <si>
    <t>Energy heel trusses or raised top plate</t>
  </si>
  <si>
    <t>Select one:</t>
  </si>
  <si>
    <t>Select all that apply:</t>
  </si>
  <si>
    <t>TBD</t>
  </si>
  <si>
    <t>All must comply:</t>
  </si>
  <si>
    <t>WORKSHEET TOTAL</t>
  </si>
  <si>
    <t>BE 3: INSULATION</t>
  </si>
  <si>
    <t>BE 1: AIR SEALING MEASURES</t>
  </si>
  <si>
    <t>No electric resistant heat as primary heat source</t>
  </si>
  <si>
    <t>SITE PLANNING (SP)</t>
  </si>
  <si>
    <t>CONSTRUCTION WASTE MANAGEMENT (CW)</t>
  </si>
  <si>
    <t>INDOOR AIR QUALITY (IAQ)</t>
  </si>
  <si>
    <t>IAQ 1: COMBUSTION SAFETY</t>
  </si>
  <si>
    <t>WATER EFFICIENCY (WE)</t>
  </si>
  <si>
    <t>WE 1: INDOOR WATER USE</t>
  </si>
  <si>
    <t>WE 2: OUTDOOR WATER USE</t>
  </si>
  <si>
    <t>RESOURCE EFFICIENCY (RE)</t>
  </si>
  <si>
    <t>EDUCATION AND OPERATIONS (EO)</t>
  </si>
  <si>
    <t>ED 1:  EDUCATION</t>
  </si>
  <si>
    <t>EO 2:  OPERATIONS AND MANAGEMENT</t>
  </si>
  <si>
    <t>Automatic outdoor lighting controls</t>
  </si>
  <si>
    <t>Maintain 2" clearance between wall siding and roof surface</t>
  </si>
  <si>
    <t>Certified wildlife habitat (development or lot)</t>
  </si>
  <si>
    <t>Window and door pan flashing at sills and side flashing</t>
  </si>
  <si>
    <t xml:space="preserve">Window and door head/top flashing                          </t>
  </si>
  <si>
    <t>Self-sealing bituminous membrane or equivalent at valleys and roof deck penetrations</t>
  </si>
  <si>
    <t>Detached garage or no garage</t>
  </si>
  <si>
    <t xml:space="preserve">Interior paints </t>
  </si>
  <si>
    <t>Stains and finishes on wood floors</t>
  </si>
  <si>
    <t>Sealants and adhesives</t>
  </si>
  <si>
    <t xml:space="preserve">Alternative termite treatment with no soil pretreatment   </t>
  </si>
  <si>
    <t>Sheathing</t>
  </si>
  <si>
    <t>Walls and ceilings in attached garages</t>
  </si>
  <si>
    <t xml:space="preserve">Behind tubs and showers on insulated walls   </t>
  </si>
  <si>
    <t>All exterior doors</t>
  </si>
  <si>
    <t>One system serves multiple zones, with dampers</t>
  </si>
  <si>
    <t>Zoned returns or transfer grills between zones</t>
  </si>
  <si>
    <t>No fireplaces on exterior walls</t>
  </si>
  <si>
    <t>No power roof vents</t>
  </si>
  <si>
    <t>Composting toilet</t>
  </si>
  <si>
    <t>Greywater system for toilet flushing</t>
  </si>
  <si>
    <t>Provide irrigation system layout to homeowner</t>
  </si>
  <si>
    <t>Provide operating manual to homeowner</t>
  </si>
  <si>
    <t>With instructions to use</t>
  </si>
  <si>
    <t>With instructions to use and no garbage disposal</t>
  </si>
  <si>
    <t>Solar, micro-hydro or wind electric system</t>
  </si>
  <si>
    <t>REQUIRED AT PLATINUM, OPTIONAL AT GOLD AND CERTIFIED</t>
  </si>
  <si>
    <t>Wall cavity insulation without a vapor retarder or kraft paper</t>
  </si>
  <si>
    <t xml:space="preserve">Flush home before occupancy </t>
  </si>
  <si>
    <t>RE 3: LOCAL, RECYCLED AND/OR NATURAL CONTENT MATERIALS</t>
  </si>
  <si>
    <t>HVAC supply and return boots sealed to subfloor or drywall (floors, walls or ceilings)</t>
  </si>
  <si>
    <t xml:space="preserve">Under attic kneewalls </t>
  </si>
  <si>
    <t>Band and rim joists</t>
  </si>
  <si>
    <t>Insulated ceilings</t>
  </si>
  <si>
    <t>Insulated subfloors</t>
  </si>
  <si>
    <t xml:space="preserve">Top and bottom plates </t>
  </si>
  <si>
    <t>Seal top plate to drywall</t>
  </si>
  <si>
    <t>Foundation and exterior wall assemblies</t>
  </si>
  <si>
    <t>Non-insulated walls</t>
  </si>
  <si>
    <t>Insulated walls</t>
  </si>
  <si>
    <t>RE 2: ADVANCED FRAMING PRODUCTS</t>
  </si>
  <si>
    <t>Chases</t>
  </si>
  <si>
    <t>Window and door rough openings</t>
  </si>
  <si>
    <t>At dropped ceiling/soffit</t>
  </si>
  <si>
    <t>ENERGY EFFICIENT SYSTEMS (ES)</t>
  </si>
  <si>
    <t>HIGH PERFORMANCE BUILDING ENVELOPE (BE)</t>
  </si>
  <si>
    <t>Exterior wall cladding</t>
  </si>
  <si>
    <r>
      <t>ES 2: DUCTWORK / AIR HANDLER</t>
    </r>
    <r>
      <rPr>
        <sz val="9"/>
        <color indexed="9"/>
        <rFont val="Verdana"/>
        <family val="2"/>
      </rPr>
      <t xml:space="preserve">  </t>
    </r>
  </si>
  <si>
    <t>ES 4: VENTILATION</t>
  </si>
  <si>
    <t>ES 5: WATER HEATER</t>
  </si>
  <si>
    <t xml:space="preserve">Exterior wall sheathing </t>
  </si>
  <si>
    <t xml:space="preserve">All seams in SIPs </t>
  </si>
  <si>
    <t>Marriage joints between modular home modules</t>
  </si>
  <si>
    <t>HVAC system and ductwork is dry and clean</t>
  </si>
  <si>
    <t>No duct take-offs within 6" of supply plenum cap</t>
  </si>
  <si>
    <t>Heat trap on all storage water heaters</t>
  </si>
  <si>
    <t>At attic kneewall on attic-side (including skylight shafts)</t>
  </si>
  <si>
    <t xml:space="preserve">Along staircases on insulated walls </t>
  </si>
  <si>
    <t>At chases in contact with the building envelope (including fireplace chases)</t>
  </si>
  <si>
    <t>Attic platforms allow for full-depth insulation below</t>
  </si>
  <si>
    <t>All outdoor supply air crosses filter prior to distribution</t>
  </si>
  <si>
    <t>Access panel includes gasket and fits snugly</t>
  </si>
  <si>
    <t>Recycled content tiles (≥30% recycled content material on 100% of tile floor area)</t>
  </si>
  <si>
    <t xml:space="preserve">Along porch roofs </t>
  </si>
  <si>
    <t>ES 3: DUCT LEAKAGE TEST RESULTS</t>
  </si>
  <si>
    <t>SP 2: SITE DESIGN</t>
  </si>
  <si>
    <t>SP 3: SITE PREPARATION AND PRESERVATION MEASURES</t>
  </si>
  <si>
    <t>DURABILITY AND MOISTURE MANAGEMENT (DU)</t>
  </si>
  <si>
    <t>DU 2: MOISTURE MANAGEMENT</t>
  </si>
  <si>
    <t xml:space="preserve">Remove 100% of invasive plants from 100% of site </t>
  </si>
  <si>
    <t>Do not install invasive plant species</t>
  </si>
  <si>
    <t xml:space="preserve">2-stud corners at all locations </t>
  </si>
  <si>
    <t xml:space="preserve">Ladder T-walls at all locations </t>
  </si>
  <si>
    <t>Hot water piping insulation ≥R-4 (100%)</t>
  </si>
  <si>
    <t xml:space="preserve">Solar ready design </t>
  </si>
  <si>
    <t>Total floor area of house</t>
  </si>
  <si>
    <t>IAQ 2: INDOOR POLLUTANT CONTROL</t>
  </si>
  <si>
    <t>BE 2: BLOWER DOOR TEST RESULTS</t>
  </si>
  <si>
    <t>MENU</t>
  </si>
  <si>
    <t>Technical Advisor:</t>
  </si>
  <si>
    <t>Plan Name:</t>
  </si>
  <si>
    <t>City, State:</t>
  </si>
  <si>
    <t>Blower Door Test</t>
  </si>
  <si>
    <t>Date</t>
  </si>
  <si>
    <t>Pa. Outside</t>
  </si>
  <si>
    <t>Ring</t>
  </si>
  <si>
    <t>Fan Pressure</t>
  </si>
  <si>
    <t>Fan Flow</t>
  </si>
  <si>
    <t>Leakage to Outside</t>
  </si>
  <si>
    <t>Total Leakage</t>
  </si>
  <si>
    <t>Air Handler Location:</t>
  </si>
  <si>
    <t>Area Served:</t>
  </si>
  <si>
    <t>Air Handler Model #:</t>
  </si>
  <si>
    <t>Indoor Coil Model #:</t>
  </si>
  <si>
    <t>Outdoor Model #:</t>
  </si>
  <si>
    <t>SEER:</t>
  </si>
  <si>
    <t>ES 6: LIGHTING/APPLIANCES</t>
  </si>
  <si>
    <t>RE 1: RESOURCE EFFICIENT DESIGN</t>
  </si>
  <si>
    <t>SP 1: SITE SELECTION</t>
  </si>
  <si>
    <t xml:space="preserve">Roof gutters that discharge water ≥5' from foundation                        </t>
  </si>
  <si>
    <t>Infill or previously developed lot building deconstruction with ≥25% material re-use on site</t>
  </si>
  <si>
    <t xml:space="preserve">Exterior cladding (≥3 sides) with 40-year warranty </t>
  </si>
  <si>
    <t>Windows, doors and skylights with ≥25-year warranty</t>
  </si>
  <si>
    <t>Insulate cold water pipes ≥R-2</t>
  </si>
  <si>
    <t>Roof drip edge with ≥1/4" overhang</t>
  </si>
  <si>
    <t>Outdoor deck material (≥25-year warranty)</t>
  </si>
  <si>
    <t xml:space="preserve">Drought-tolerant / native landscaping turf and plants (≥75%)                                                                     </t>
  </si>
  <si>
    <t>Code approved solid connector for all flex-to-flex connections</t>
  </si>
  <si>
    <t>Install vapor barriers only under slabs and on crawlspace floors</t>
  </si>
  <si>
    <t>Seal bottom plates to subfloor or foundation</t>
  </si>
  <si>
    <t>Block stud cavities at change in ceiling height</t>
  </si>
  <si>
    <t>Seal air handlers and duct systems with mastic</t>
  </si>
  <si>
    <t>Fully duct all supply and return ducts</t>
  </si>
  <si>
    <t>Install ducts per ACCA Manual D duct design</t>
  </si>
  <si>
    <t xml:space="preserve">Space all supply duct take-offs at least 6" apart  </t>
  </si>
  <si>
    <t>Duct all bath fans with rigid ducts</t>
  </si>
  <si>
    <t xml:space="preserve">Vegetate slopes </t>
  </si>
  <si>
    <t xml:space="preserve">Test and amend soil </t>
  </si>
  <si>
    <t>Market EarthCraft House program</t>
  </si>
  <si>
    <t>Size headers for loads (non-structural headers in non-load bearing walls)</t>
  </si>
  <si>
    <t>Install plants to maintain distance ≥2' from home at maturity</t>
  </si>
  <si>
    <t>Install wind baffles at eaves in every vented bay, or equivalent air barrier at edge of ceiling</t>
  </si>
  <si>
    <t xml:space="preserve">NFRC certified doors, windows and skylights with label                       </t>
  </si>
  <si>
    <t>Complete load calculation with accredited ACCA Manual J 8th Edition Software or stamp by a Professional Engineer</t>
  </si>
  <si>
    <t>Base on actual house orientation</t>
  </si>
  <si>
    <t>AHRI performance match all indoor/outdoor coils</t>
  </si>
  <si>
    <t>Install and label accessible ventilation controls, with override controls for continuously operating ventilation fans</t>
  </si>
  <si>
    <t xml:space="preserve">Zone irrigation system for specific water needs in each planting area </t>
  </si>
  <si>
    <t>Provide weather station or soil moisture sensor on irrigation system</t>
  </si>
  <si>
    <t>Establish grow-in phase and post landscape seasonal water schedules at irrigation controller</t>
  </si>
  <si>
    <t>Greywater irrigation system</t>
  </si>
  <si>
    <t>Install backyard composting bin</t>
  </si>
  <si>
    <t>Walking distance to bus line (≤1/4 mile)</t>
  </si>
  <si>
    <t>Walking distance to rail/rapid transit (≤1/2 mile)</t>
  </si>
  <si>
    <t>Walking distance to 4 or more mixed uses (≤1/4 mile)</t>
  </si>
  <si>
    <t xml:space="preserve">Covered entryways </t>
  </si>
  <si>
    <t>All doors, ≥3' depth</t>
  </si>
  <si>
    <t>Covered and usable front porch, ≥6' depth</t>
  </si>
  <si>
    <t xml:space="preserve">Framed ≥R-19 </t>
  </si>
  <si>
    <t>Turf ≤40% of landscaped area</t>
  </si>
  <si>
    <t xml:space="preserve">Leave ≥25% of site undisturbed </t>
  </si>
  <si>
    <t>Corners ≥R-6</t>
  </si>
  <si>
    <t xml:space="preserve">Headers ≥R-3 </t>
  </si>
  <si>
    <t>Install built-in recycling center</t>
  </si>
  <si>
    <t>Outside dimensions of floor plan adheres to 2' dimensions</t>
  </si>
  <si>
    <t>24"</t>
  </si>
  <si>
    <t>19.2"</t>
  </si>
  <si>
    <t>Engineered wall framing (≥90% of studs)</t>
  </si>
  <si>
    <t>All roof valleys direct water away from walls, dormers, chimneys, etc.</t>
  </si>
  <si>
    <t>Vented rain screen behind exterior cladding</t>
  </si>
  <si>
    <t>No unvented combustion fireplaces, appliances or space heaters</t>
  </si>
  <si>
    <t>Attic kneewall doors, scuttle holes and pull down stairs</t>
  </si>
  <si>
    <t>Install green roof system (≥30% of total roof area on lot)</t>
  </si>
  <si>
    <t>Walking distance to public openspace or greenspace ≥3/4 acre in size (≤1/4 mile)</t>
  </si>
  <si>
    <t>Previously developed site</t>
  </si>
  <si>
    <t>Infill site</t>
  </si>
  <si>
    <t>Double layer of building paper or housewrap behind cementitious stucco, stone veneer or synthetic stone veneer on framed walls</t>
  </si>
  <si>
    <t>Step and kick-out flashing at wall/roof and wall/porch or deck intersections, flashing ≥4" on wall surface and integrated with wall and roof/deck/porch drainage planes</t>
  </si>
  <si>
    <t>Install drainage plane per manufacturer's specifications</t>
  </si>
  <si>
    <t>Gravel bed beneath sub-grade slabs</t>
  </si>
  <si>
    <t>Drain or sump pump in basement/crawlspace with sealed cover</t>
  </si>
  <si>
    <t>No wall-to-wall carpet within 3' of toilets, tubs and showers</t>
  </si>
  <si>
    <t xml:space="preserve">No HVAC ducts or equipment in garage and no conditioned air supplied to garage </t>
  </si>
  <si>
    <t xml:space="preserve">Shower and tub drains </t>
  </si>
  <si>
    <t>Exhaust fans at drywall</t>
  </si>
  <si>
    <t>Attic pull-down stairs, scuttle holes and kneewall doors</t>
  </si>
  <si>
    <t>All drywall penetrations in common walls between attached homes</t>
  </si>
  <si>
    <t>Band joist sheathing</t>
  </si>
  <si>
    <t xml:space="preserve">Attic pull-down/scuttle hole: Climate Zone 2/3 ≥R-30, Climate Zone 4 ≥R-38 </t>
  </si>
  <si>
    <t>West ≤2% of floor area</t>
  </si>
  <si>
    <t>East ≤3% of floor area</t>
  </si>
  <si>
    <t xml:space="preserve">Programmable thermostat (all systems except heat pumps)                                     </t>
  </si>
  <si>
    <t>R-8: Unconditioned attics and exterior locations</t>
  </si>
  <si>
    <t>Back-draft dampers for kitchen, bathroom and dryer exhausts</t>
  </si>
  <si>
    <t xml:space="preserve">Automatic bathroom exhaust fan controls </t>
  </si>
  <si>
    <t>Toilet (≤1.1 avg gal/flush)</t>
  </si>
  <si>
    <t>Detect no leaks at any water-using fixture, appliance or equipment</t>
  </si>
  <si>
    <t>Kitchen and utility sink (if installed) have simple shut-off (hip bar/foot pedal, etc.)</t>
  </si>
  <si>
    <t>Distribution uniformity ≥65% lower quarter</t>
  </si>
  <si>
    <t xml:space="preserve">Project specific innovation points: builder submits specifications for innovative products or design features to EarthCraft prior to construction completion </t>
  </si>
  <si>
    <t>Sloped: Climate Zone 2/3 ≥R-30, Climate Zone 4 ≥R-38</t>
  </si>
  <si>
    <t>SHGC: Climate Zone 2/3/4 ≤0.27</t>
  </si>
  <si>
    <t xml:space="preserve">U-factor: Climate Zone 2 ≤0.70 ,Climate Zone 3 ≤0.57, Climate Zone 4 ≤0.55                                                                              </t>
  </si>
  <si>
    <t xml:space="preserve">U-factor: Climate Zone 2 ≤0.35, Climate Zone 3 ≤0.30, Climate Zone 4 ≤0.25                                                                          </t>
  </si>
  <si>
    <t>SHGC: Climate Zone 2/3/4 ≤0.24</t>
  </si>
  <si>
    <t>U-factor: Climate Zone 2 ≤0.55, Climate Zone 3 ≤0.45, Climate Zone 4 ≤0.43</t>
  </si>
  <si>
    <t>Protect ducts until construction is completed</t>
  </si>
  <si>
    <t>Rigid metal supply trunk line</t>
  </si>
  <si>
    <t xml:space="preserve">If installed, ceiling fans are ENERGY STAR qualified </t>
  </si>
  <si>
    <t>Site assessment identifying all greenspace features</t>
  </si>
  <si>
    <t>No construction materials burned or buried on site</t>
  </si>
  <si>
    <t>Floors</t>
  </si>
  <si>
    <t>Exterior cladding and trim (≥25% recycled content material)</t>
  </si>
  <si>
    <t>Cork, linoleum, sealed concrete or bamboo flooring (≥20% of total floor area)</t>
  </si>
  <si>
    <t>Do not install wet or water-damaged building materials</t>
  </si>
  <si>
    <t>Foundation drain at outside perimeter edge of footing surrounded with 6" clean gravel and fabric filter</t>
  </si>
  <si>
    <t>Insulate condensate discharge piping ≥R-2</t>
  </si>
  <si>
    <t>Slab or crawlspace vapor barrier ≥10 mil or reinforced</t>
  </si>
  <si>
    <t xml:space="preserve">Above attached garage walls </t>
  </si>
  <si>
    <t>Doors:  Climate Zone 2/3 ≥R-18, Climate Zone 4 ≥R-19</t>
  </si>
  <si>
    <t>If loose-fill attic insulation, card and rulers must be installed</t>
  </si>
  <si>
    <t xml:space="preserve">≥R-3 (75%) </t>
  </si>
  <si>
    <t>≥R-3 (100%)</t>
  </si>
  <si>
    <t>≥R-5 (75%)</t>
  </si>
  <si>
    <t>≥R-5 (100%)</t>
  </si>
  <si>
    <t>Adaptive recovery thermostat (all heat pumps)</t>
  </si>
  <si>
    <t>Insulate with spray applied insulation</t>
  </si>
  <si>
    <t>Band joist</t>
  </si>
  <si>
    <t>R-3: All conditioned space</t>
  </si>
  <si>
    <r>
      <t>≥10' from exhaust outlets and vehicle idling zones</t>
    </r>
    <r>
      <rPr>
        <sz val="9"/>
        <rFont val="Arial"/>
        <family val="2"/>
      </rPr>
      <t/>
    </r>
  </si>
  <si>
    <t>Store ≤0.5 gal of water between water heater and fixture</t>
  </si>
  <si>
    <t>Rainwater harvest system for indoor water use</t>
  </si>
  <si>
    <t>Must have rain sensor shutoff switch</t>
  </si>
  <si>
    <t>If installed, all pools or spas must have an appropriate cover</t>
  </si>
  <si>
    <t>Provide all subcontractors with EarthCraft House worksheet</t>
  </si>
  <si>
    <t>Biking distance to bike path (≤1/2 mile)</t>
  </si>
  <si>
    <t>Protect all ducts until floor finishing is complete</t>
  </si>
  <si>
    <t>Status</t>
  </si>
  <si>
    <t>3-12</t>
  </si>
  <si>
    <t xml:space="preserve">Seal and insulate crawlspace walls:  
   Climate Zone 2/3 ≥R-5 continuous  
   Climate Zone 4 ≥R-10 continuous </t>
  </si>
  <si>
    <t>Insulate roofline of attic to create unvented attic ≥R-19</t>
  </si>
  <si>
    <t>SIP roof</t>
  </si>
  <si>
    <t>Air permeable insulation plus rigid foam insulation (Climate Zone 2/3 ≥R-5, Climate Zone 4 ≥R-15) in contact with roof decking</t>
  </si>
  <si>
    <t>Foundation drain on top of sub-grade footing</t>
  </si>
  <si>
    <t>Attic access with sealed attic-side cover or outside of building envelope</t>
  </si>
  <si>
    <t>Garage ventilation</t>
  </si>
  <si>
    <r>
      <t>SFBE</t>
    </r>
    <r>
      <rPr>
        <b/>
        <sz val="11"/>
        <color indexed="8"/>
        <rFont val="Segoe Script"/>
        <family val="2"/>
      </rPr>
      <t/>
    </r>
  </si>
  <si>
    <t xml:space="preserve">Total Heated Space </t>
  </si>
  <si>
    <t xml:space="preserve">Volume </t>
  </si>
  <si>
    <t>ACH50</t>
  </si>
  <si>
    <t>Notes:</t>
  </si>
  <si>
    <t>Duct/ Outside Pa</t>
  </si>
  <si>
    <t>Leakage %</t>
  </si>
  <si>
    <t>Envelope Leakage Ratio</t>
  </si>
  <si>
    <t>AFUE/HSPF:</t>
  </si>
  <si>
    <t>Duct Leakage Test:  System #2</t>
  </si>
  <si>
    <t>Duct Leakage Test:  System #1</t>
  </si>
  <si>
    <t>Radon test of home prior to occupancy or provide test kits to buyer</t>
  </si>
  <si>
    <t>Project Points</t>
  </si>
  <si>
    <t>EarthCraft House Level:</t>
  </si>
  <si>
    <t>Indoor temperatures 70°F for heating and 75°F for cooling</t>
  </si>
  <si>
    <t xml:space="preserve">≥25% of onsite impervious surface areas </t>
  </si>
  <si>
    <t xml:space="preserve">≥75% of onsite impervious surface areas </t>
  </si>
  <si>
    <t>Ventilation</t>
  </si>
  <si>
    <t>Type:</t>
  </si>
  <si>
    <t>Make:</t>
  </si>
  <si>
    <t>Model #:</t>
  </si>
  <si>
    <t>Rate:</t>
  </si>
  <si>
    <t>Timed:</t>
  </si>
  <si>
    <t>PASS/FAIL</t>
  </si>
  <si>
    <t>ELR</t>
  </si>
  <si>
    <t>Use recycled concrete or alternate material as aggregate in foundation</t>
  </si>
  <si>
    <t>Location Description:</t>
  </si>
  <si>
    <t>System Type:</t>
  </si>
  <si>
    <t># of Ducts:</t>
  </si>
  <si>
    <t>Zip Code:</t>
  </si>
  <si>
    <t>Permit Date:</t>
  </si>
  <si>
    <t>Design Review Date:</t>
  </si>
  <si>
    <t>Pre-Drywall Inspection Date:</t>
  </si>
  <si>
    <t>Final Inspection Date:</t>
  </si>
  <si>
    <t>Fan Power:</t>
  </si>
  <si>
    <t>≥MERV 6</t>
  </si>
  <si>
    <t>If installed, whole house fan has sealed, insulated cover ≥R-19</t>
  </si>
  <si>
    <t xml:space="preserve">Continuous insulation on underside framed floors ≥R-3 </t>
  </si>
  <si>
    <t xml:space="preserve">Use actual area, U-factor and SHGC for windows and doors, actual area and R-values of floors, walls and ceilings </t>
  </si>
  <si>
    <t>No ducts in exterior walls or vaulted ceilings</t>
  </si>
  <si>
    <t>Measure and balance airflow for each duct run (±20% of design)</t>
  </si>
  <si>
    <t>Cover all exposed soil with 2"-3" mulch layer</t>
  </si>
  <si>
    <t>If installed,  ornamental water features must recirculate water and serve beneficial use</t>
  </si>
  <si>
    <t>Home built within EarthCraft Community</t>
  </si>
  <si>
    <t>Micro-irrigation system (e.g., drip irrigation) with pressure regulator, filter and flush end assemblies</t>
  </si>
  <si>
    <t>Provide homeowner with project-specific owner's manual</t>
  </si>
  <si>
    <t>Ambient</t>
  </si>
  <si>
    <t>Attic</t>
  </si>
  <si>
    <t>Conditioned area</t>
  </si>
  <si>
    <t>Garage or open crawlspace</t>
  </si>
  <si>
    <t>Ucond/bsmt or enclosed crawlspace</t>
  </si>
  <si>
    <t>Unknown</t>
  </si>
  <si>
    <t>Use building materials extracted, processed and manufactured ≤500 miles of site (3 points per product max 12 points)</t>
  </si>
  <si>
    <t>Above supporting walls at cantilevered floors</t>
  </si>
  <si>
    <t>Fireplace chases on exterior walls ≥R-13</t>
  </si>
  <si>
    <t>n</t>
  </si>
  <si>
    <t>Minimum stud spacing: 16" centers for 2x4 walls and 2x6 walls</t>
  </si>
  <si>
    <t>Confirmed HERS Rating Index ≤ ENERGY STAR HERS Index Target without SAF or follow ENERGY STAR prescriptive path requirements</t>
  </si>
  <si>
    <t>Objective</t>
  </si>
  <si>
    <t>The EarthCraft House Worksheet is the primary tool used to show compliance in an EarthCraft House. The most recent worksheet should be downloaded from the EarthCraft website before each design review or new project seeks program compliance.</t>
  </si>
  <si>
    <t>Instructions</t>
  </si>
  <si>
    <t>Program Verification</t>
  </si>
  <si>
    <t>The EarthCraft House Worksheet indicates the status of all line items through the following columns:</t>
  </si>
  <si>
    <t>•</t>
  </si>
  <si>
    <t>This indicates the numbers of points that may be earned for each line item</t>
  </si>
  <si>
    <t>Line items  showing no points are indicated as “-“ which indicates pre-requisites of the program</t>
  </si>
  <si>
    <t>The builder, in consultation with the EarthCraft Technical Advisor, will indicate which line items they plan to achieve by imputing the line items point value in this column.  Once an item is indicated with a point value, the cell will turn green to indicate the project’s intent to satisfy the line item’s requirements.  If the cell turns black, it indicates that an incorrect point value has been placed in that cell;  Submitted worksheets with any black cells will not be accepted.</t>
  </si>
  <si>
    <t>The EarthCraft Technical Advisor, in consultation with the builder, will indicate which line items have been achieved at the Pre-Drywall and Final Inspections using the following designations:</t>
  </si>
  <si>
    <t>°</t>
  </si>
  <si>
    <t>Y</t>
  </si>
  <si>
    <t>Yes (cell turns green)</t>
  </si>
  <si>
    <t>N</t>
  </si>
  <si>
    <t>Not compliant with program standards (cell turns red)</t>
  </si>
  <si>
    <t>VF</t>
  </si>
  <si>
    <t>Verify at Final (cell turns yellow)*</t>
  </si>
  <si>
    <t>*This designation may only be used at the Pre-Drywall Inspection</t>
  </si>
  <si>
    <t>N/A</t>
  </si>
  <si>
    <t>AD</t>
  </si>
  <si>
    <t>Additional documentation required (cell turns purple)</t>
  </si>
  <si>
    <t>Program Requirements</t>
  </si>
  <si>
    <t>The EarthCraft House Worksheet indicates required line items using headers to designate that all the items under that heading are either:</t>
  </si>
  <si>
    <t>Required on all projects</t>
  </si>
  <si>
    <t>Line items under this heading are pre-requisites of the program for all projects</t>
  </si>
  <si>
    <t>Required on "text varies"</t>
  </si>
  <si>
    <t>Optional on all projects</t>
  </si>
  <si>
    <t>HVAC Company Name:</t>
  </si>
  <si>
    <t>HVAC Contractor Name Testing the System:</t>
  </si>
  <si>
    <t>Test Date:</t>
  </si>
  <si>
    <t>Ambient Temperature:</t>
  </si>
  <si>
    <t>Superheat Test (No TXV Valve)</t>
  </si>
  <si>
    <t>Return air wet bulb temperature</t>
  </si>
  <si>
    <t>Air temperature entering the condenser</t>
  </si>
  <si>
    <t>Suction line temperature</t>
  </si>
  <si>
    <t>Evaporator saturation temperature (from suction line pressure measurement)</t>
  </si>
  <si>
    <t>Superheat</t>
  </si>
  <si>
    <t>Target Superheat</t>
  </si>
  <si>
    <t>Difference</t>
  </si>
  <si>
    <t>Subcooling Test (TXV Valve)</t>
  </si>
  <si>
    <t>Liquid line temperature</t>
  </si>
  <si>
    <t>Compressor discharge saturation temperature (from high side line pressure measurement)</t>
  </si>
  <si>
    <t xml:space="preserve">Subcooling </t>
  </si>
  <si>
    <t>Target Subcooling</t>
  </si>
  <si>
    <t>Certified Professional Home Builder</t>
  </si>
  <si>
    <t>Certified EarthCraft Real Estate Professional</t>
  </si>
  <si>
    <t>Verify supply and return duct static pressure</t>
  </si>
  <si>
    <t>WE 1.4</t>
  </si>
  <si>
    <t>WE 1.5</t>
  </si>
  <si>
    <t>100% coverage of ≥6 mil vapor barrier beneath all slabs</t>
  </si>
  <si>
    <t>Verify outdoor air supply ventilation airflow test within 20% of design values</t>
  </si>
  <si>
    <t>Kitchen sink faucet and accessories (≤2.0 gpm)</t>
  </si>
  <si>
    <t>Patio slabs, walks and driveways sloped ≥1/4" per 1' away from home for ≥10' or to the edge of the surface, whichever is less</t>
  </si>
  <si>
    <t>Final site grade sloped ≥1/2“ per 1’ away from home for ≥10’ or to the edge of the site, whichever is less</t>
  </si>
  <si>
    <t>100% coverage of ≥6 mil vapor barrier in crawlspace</t>
  </si>
  <si>
    <t>Gravel bed beneath on-grade or raised slab</t>
  </si>
  <si>
    <t xml:space="preserve">Provide rodent and corrosion proof screens with mesh ≤0.5" for all openings not fully sealed or caulked </t>
  </si>
  <si>
    <t>Install blocking and baffles in insulated and vented vaulted ceilings</t>
  </si>
  <si>
    <t>All recessed can lights must be airtight, gasketed and IC-rated in insulated ceilings; in Climate Zone 4, insulate exterior surface of fixture to ≥ R-10</t>
  </si>
  <si>
    <t>Dual-stage compressor</t>
  </si>
  <si>
    <t>Certified EarthCraft HVAC Trade Contractor</t>
  </si>
  <si>
    <t>Notes</t>
  </si>
  <si>
    <t>List of Changes</t>
  </si>
  <si>
    <t>Description</t>
  </si>
  <si>
    <t xml:space="preserve">Removed WE 1.2.2 (low flow urinals) in light of having WE 1.3 (waterless urinals) </t>
  </si>
  <si>
    <t>increased height of test description rows to allow Fan Pressure to fully display</t>
  </si>
  <si>
    <t>Added this tracking tab for tracking updates</t>
  </si>
  <si>
    <t>Updated worksheet date in header and footer of all tabs to reflect EarthCraft House 2012 and to reflect latest version date</t>
  </si>
  <si>
    <t>Associate Partner Sponsors</t>
  </si>
  <si>
    <t>Partner Sponsors</t>
  </si>
  <si>
    <t>IAQ 2.9.1</t>
  </si>
  <si>
    <t>BE 3.13</t>
  </si>
  <si>
    <t>BE 3.16</t>
  </si>
  <si>
    <t>BE 3.19</t>
  </si>
  <si>
    <t>BE 3.20</t>
  </si>
  <si>
    <t>BE 3.3.1</t>
  </si>
  <si>
    <t>BE 3.3.3</t>
  </si>
  <si>
    <t>BE 3.4.2</t>
  </si>
  <si>
    <t>BE 3.5</t>
  </si>
  <si>
    <t>DU 1.2.2</t>
  </si>
  <si>
    <t>DU 1.2.3</t>
  </si>
  <si>
    <t>BE 4.0</t>
  </si>
  <si>
    <t>BE 4.1</t>
  </si>
  <si>
    <t>BE 4.4</t>
  </si>
  <si>
    <t>BE 4.7</t>
  </si>
  <si>
    <t>ES 4.0</t>
  </si>
  <si>
    <t>ES 4.2</t>
  </si>
  <si>
    <t>ES 4.6</t>
  </si>
  <si>
    <t>ES 4.7</t>
  </si>
  <si>
    <t>BE 5.0 A</t>
  </si>
  <si>
    <t>BE 5.1 A</t>
  </si>
  <si>
    <t>RE 3.3</t>
  </si>
  <si>
    <t>RE 3.4.2</t>
  </si>
  <si>
    <t>RE 3.7</t>
  </si>
  <si>
    <t>IAQ 2.9.3</t>
  </si>
  <si>
    <t>IAQ 2.12</t>
  </si>
  <si>
    <t>WE 1.2</t>
  </si>
  <si>
    <t>Dual Markets Partner Sponsors</t>
  </si>
  <si>
    <t>yes</t>
  </si>
  <si>
    <t>no</t>
  </si>
  <si>
    <t>unknown</t>
  </si>
  <si>
    <t>.</t>
  </si>
  <si>
    <t>Created Use of Sponsor Products Page</t>
  </si>
  <si>
    <t>RE 3.5</t>
  </si>
  <si>
    <t>DU 1.15.2</t>
  </si>
  <si>
    <t>DU 1.5.1</t>
  </si>
  <si>
    <t>BE 1.7.2</t>
  </si>
  <si>
    <t>ES 1.7 B</t>
  </si>
  <si>
    <t>ES 1.11</t>
  </si>
  <si>
    <t xml:space="preserve">
Our sponsors provide generous support of and dedication to the EarthCraft program. 
Sponsorship helps keep program fees down.
Use of sponsor products is not required; however, our sponsors offer products and services that may assist in meeting program requirements and achieving points. Guidance on which requirements and point items are associated with each sponsor is provided below. As with any material or technology, the specific product line/model selected, and the installation of the product will affect the ability for the project to achieve the requirement or line item. Builders shall proactively discuss with the EarthCraft Technical Advisor the specific product selected and installation application in order to determine the exact requirements and point items that will be met by the use of the sponsor product. Some products may require trade-offs within the energy model as outlined in the EarthCraft House Technical Guidelines.
Please use the boxes below to document whether this project uses EarthCraft sponsor products or services.</t>
  </si>
  <si>
    <t>1.5' overhangs over ≥80% of south-facing windows</t>
  </si>
  <si>
    <t>Above grade or roof deck: Climate Zone 2/3 ≥2', Climate Zone 4 ≥4'</t>
  </si>
  <si>
    <t>Hot water demand ≤0.13 gal of water between loop and fixture and ≤2 gal of water in loop between water heater and furthest fixture</t>
  </si>
  <si>
    <t>Grand Partner Sponsor</t>
  </si>
  <si>
    <t>DU 2.19</t>
  </si>
  <si>
    <t>BE 1.2</t>
  </si>
  <si>
    <t>BE 1.12</t>
  </si>
  <si>
    <t>BE 1.13.2</t>
  </si>
  <si>
    <t>BE 3.0</t>
  </si>
  <si>
    <t>BE 3.1</t>
  </si>
  <si>
    <t>BE 3.2</t>
  </si>
  <si>
    <t>BE 3.9 A</t>
  </si>
  <si>
    <t>BE 3.10</t>
  </si>
  <si>
    <t>BE 3.11</t>
  </si>
  <si>
    <t>BE 3.12</t>
  </si>
  <si>
    <t>BE 4.5</t>
  </si>
  <si>
    <t>BE 1.4</t>
  </si>
  <si>
    <t>BE 1.6.6</t>
  </si>
  <si>
    <t>BE 1.8</t>
  </si>
  <si>
    <t>BE 1.9.2</t>
  </si>
  <si>
    <t>BE 1.10</t>
  </si>
  <si>
    <t>BE 1.11</t>
  </si>
  <si>
    <t>BE 1.14</t>
  </si>
  <si>
    <t>BE 3.6</t>
  </si>
  <si>
    <t>BE 3.14.1</t>
  </si>
  <si>
    <t>BE 3.14.2</t>
  </si>
  <si>
    <t>BE 3.14.3</t>
  </si>
  <si>
    <t>BE 3.14.4</t>
  </si>
  <si>
    <t>BE 3.18</t>
  </si>
  <si>
    <t>ES 2.3.3</t>
  </si>
  <si>
    <t>ES 2.10</t>
  </si>
  <si>
    <t>Vent kitchen exhaust fan to exterior with ≥100 CFM airflow: gas ranges and gas cooktops</t>
  </si>
  <si>
    <t>Lot size ≤1/4 acre</t>
  </si>
  <si>
    <t>Workshop on erosion and sediment control (site super w/current certification)</t>
  </si>
  <si>
    <t>Erosion and sedimentation control plan with implementation</t>
  </si>
  <si>
    <t xml:space="preserve">Design and implement tree protection plan </t>
  </si>
  <si>
    <t xml:space="preserve">Plastics </t>
  </si>
  <si>
    <t xml:space="preserve">Site framing plan with precut framing package                                                                </t>
  </si>
  <si>
    <t>Wall spacing at 24" centers for non-load bearing 2x4 walls</t>
  </si>
  <si>
    <t>Exterior wall spacing at 24" centers for 2x6 walls with stacked framing</t>
  </si>
  <si>
    <t>Carpet (≥50% recycled content material on ≥100% of all carpeted floor area)</t>
  </si>
  <si>
    <t>Non-toxic pest treatment of all lumber in contact with foundation (≥36" above foundation)</t>
  </si>
  <si>
    <t>Roofing warranty ≥40-year</t>
  </si>
  <si>
    <t>Capillary break between footing and foundation</t>
  </si>
  <si>
    <t>Sealed-combustion furnace and/or water heater or isolate furnace/water heater from conditioned space</t>
  </si>
  <si>
    <t>All fireplaces have outdoor combustion air supply and flue damper</t>
  </si>
  <si>
    <t>Carbon monoxide detector (one per floor, hard wired with battery back-up)</t>
  </si>
  <si>
    <t>Indoor airPLUS Certification</t>
  </si>
  <si>
    <t>Control attached garage exhaust fan by motion sensor or timer, or detached garage</t>
  </si>
  <si>
    <t>Sealed combustion, direct-vent fireplace(s) or no fireplace</t>
  </si>
  <si>
    <t>Filter easily accessible for occupant</t>
  </si>
  <si>
    <t xml:space="preserve">Carpet, carpet pad and carpet pad adhesive </t>
  </si>
  <si>
    <t>No wall-to-wall carpet in entire home</t>
  </si>
  <si>
    <t>MERV 13 pleated filter ≥4" in thickness</t>
  </si>
  <si>
    <t xml:space="preserve">Use most current ASHRAE Handbook of Fundamentals Climate Design Information for outdoor design temperatures </t>
  </si>
  <si>
    <t xml:space="preserve">Base infiltration on "semi-tight" or tighter </t>
  </si>
  <si>
    <t xml:space="preserve">Install rigid ducts or pull all flex ducts with no pinches and support at intervals ≤5'          </t>
  </si>
  <si>
    <t>Return duct take-off area at plenum is 120% of supply duct take-off area at plenum</t>
  </si>
  <si>
    <t xml:space="preserve">Total leakage ≤8%       </t>
  </si>
  <si>
    <t>ES 6.1</t>
  </si>
  <si>
    <t>Lighting control systems</t>
  </si>
  <si>
    <t>WaterSense labeled toilets, showerheads, lavatory faucets and accessories (all must comply)</t>
  </si>
  <si>
    <t>WaterSense New Home Certification</t>
  </si>
  <si>
    <t>Does not water hard surfaces such as sidewalks and home foundation</t>
  </si>
  <si>
    <t>Brownfield site</t>
  </si>
  <si>
    <t>Exterior walls ICF</t>
  </si>
  <si>
    <t>Reused, recycled or local cabinet faces and/or countertops</t>
  </si>
  <si>
    <t>Reclaimed wood flooring (≥20% of total floor area)</t>
  </si>
  <si>
    <t xml:space="preserve">Modular construction for entire house </t>
  </si>
  <si>
    <t>Cooling equipment between 95-115% of load calculation (not next nominal size)</t>
  </si>
  <si>
    <t>Ducts suspended above attic floor trusses to allow for full depth of attic floor insulation within 4' of duct boot and trunk line</t>
  </si>
  <si>
    <t>Bath fans with rated airflow of 80 CFM or measured airflow within 10% of rated airflow</t>
  </si>
  <si>
    <t>ENERGY STAR bath fans (all bath fans)</t>
  </si>
  <si>
    <t>Ground floor accessibility</t>
  </si>
  <si>
    <t>REQUIRED AT GOLD, OPTIONAL AT CERTIFIED</t>
  </si>
  <si>
    <t>Damp proofing of below-grade walls</t>
  </si>
  <si>
    <t>Drainage board for below grade walls</t>
  </si>
  <si>
    <t>Pass BPI or RESNET combustion safety tests if combustion appliances are present</t>
  </si>
  <si>
    <t>Advanced rainwater irrigation</t>
  </si>
  <si>
    <t>ES 1.10</t>
  </si>
  <si>
    <t>Innovation</t>
  </si>
  <si>
    <t>Slab edge insulation: Climate Zone 2/3 ≥R-4</t>
  </si>
  <si>
    <t>Type of water heater:</t>
  </si>
  <si>
    <t>Solar domestic (≥40% annual load)</t>
  </si>
  <si>
    <t>High efficiency tankless water heater with insulated buffer tank</t>
  </si>
  <si>
    <t>Tree planting (36" total caliper of trees per acre; trees ≥2" diameter)</t>
  </si>
  <si>
    <t>DU 1.10</t>
  </si>
  <si>
    <t>DU 1.11</t>
  </si>
  <si>
    <t>DU 1.12</t>
  </si>
  <si>
    <t>DU 2.10</t>
  </si>
  <si>
    <t>DU 2.11</t>
  </si>
  <si>
    <t>DU 2.12</t>
  </si>
  <si>
    <t>DU 2.13</t>
  </si>
  <si>
    <t>DU 2.14</t>
  </si>
  <si>
    <t>DU 2.15</t>
  </si>
  <si>
    <t>SP 3.11</t>
  </si>
  <si>
    <t>EO 2.0</t>
  </si>
  <si>
    <t>EO 2.1</t>
  </si>
  <si>
    <t>EO 2.2</t>
  </si>
  <si>
    <t>EO 2.3</t>
  </si>
  <si>
    <t>EO 2.4</t>
  </si>
  <si>
    <t>EO 2.5</t>
  </si>
  <si>
    <t>EO 1.1</t>
  </si>
  <si>
    <t xml:space="preserve">REQUIRED </t>
  </si>
  <si>
    <t>REQUIRED</t>
  </si>
  <si>
    <t>IAQ 2.8</t>
  </si>
  <si>
    <t>IAQ 2.10</t>
  </si>
  <si>
    <t>IAQ 2.11</t>
  </si>
  <si>
    <t>IAQ 2.13</t>
  </si>
  <si>
    <t xml:space="preserve">OPTIONAL </t>
  </si>
  <si>
    <t>OPTIONAL</t>
  </si>
  <si>
    <t>ENERGY STAR V3 New Home Certification</t>
  </si>
  <si>
    <t>REQUIRED AT PLATINUM &amp; GOLD, OPTIONAL AT CERTIFIED</t>
  </si>
  <si>
    <t>BE 4: WINDOWS &amp; DOORS</t>
  </si>
  <si>
    <t>BE 0: ENERGY CODE &amp; ENERGY PERFORMANCE</t>
  </si>
  <si>
    <t>REQUIRED AT PLATINUM, OPTIONAL AT GOLD &amp; CERTIFIED</t>
  </si>
  <si>
    <t>REQUIRED IN CLIMATE ZONE 4 AT ALL LEVELS,  OPTIONAL IN CLIMATE ZONES 2 &amp; 3 AT ALL LEVELS</t>
  </si>
  <si>
    <r>
      <t>ES 1: HEATING &amp; COOLING EQUIPMENT</t>
    </r>
    <r>
      <rPr>
        <sz val="9"/>
        <color indexed="9"/>
        <rFont val="Verdana"/>
        <family val="2"/>
      </rPr>
      <t xml:space="preserve">   </t>
    </r>
  </si>
  <si>
    <t>BE 4.2</t>
  </si>
  <si>
    <t>BE 4.3</t>
  </si>
  <si>
    <t>Flat: Climate Zone 2/3 ≥R-30, Climate Zone 4 ≥R-49</t>
  </si>
  <si>
    <t>Walls</t>
  </si>
  <si>
    <t>Insulate exterior walls and band joist ≥R-20</t>
  </si>
  <si>
    <t xml:space="preserve">Locate ducts within conditioned space (≥90%) </t>
  </si>
  <si>
    <t>Ground-source heat pump(s) ≥17 EER</t>
  </si>
  <si>
    <t>Mini-split cooling equipment ≥16 SEER</t>
  </si>
  <si>
    <t>Energy recovery ventilator</t>
  </si>
  <si>
    <t>High efficiency water heater (Energy Factor):</t>
  </si>
  <si>
    <t>30 gallon storage: Gas .63, Electric .94</t>
  </si>
  <si>
    <t>40 gallon storage: Gas .61, Electric .93</t>
  </si>
  <si>
    <t>50 gallon storage: Gas .59, Electric .92</t>
  </si>
  <si>
    <t>60 gallon storage: Gas .57, Electric .90</t>
  </si>
  <si>
    <t>70 gallon storage: Gas .55, Electric .90</t>
  </si>
  <si>
    <t>80 gallon storage: Gas .53, Electric .89</t>
  </si>
  <si>
    <t>Tankless: Gas .69, Electric .97</t>
  </si>
  <si>
    <t>If installed, ENERGY STAR qualified dishwasher</t>
  </si>
  <si>
    <t>If installed, ENERGY STAR qualified refrigerator</t>
  </si>
  <si>
    <t>If installed ENERGY STAR qualified clothes washer (water factor ≤6.0 gal)</t>
  </si>
  <si>
    <t>Install multiple return ducts, jumper ducts, transfer grills or measure pressure differential compliance (≤3 Pa)</t>
  </si>
  <si>
    <t>Passive radon/soil gas vent system to exterior</t>
  </si>
  <si>
    <t>Vent attached storage rooms to outside any storage room attached to house</t>
  </si>
  <si>
    <t>Garage and storage lighting uses a timer switch or occupancy sensor</t>
  </si>
  <si>
    <t>Irrigation</t>
  </si>
  <si>
    <t>Landscape</t>
  </si>
  <si>
    <t>DU 1: PRODUCTS &amp; APPLICATIONS</t>
  </si>
  <si>
    <t>DURABILITY &amp; MOISTURE MANAGEMENT (DU)</t>
  </si>
  <si>
    <t>EO 2.6</t>
  </si>
  <si>
    <t>RE 1.2</t>
  </si>
  <si>
    <t>RE 1.3</t>
  </si>
  <si>
    <t>RE 1.4</t>
  </si>
  <si>
    <t>RE 1.5</t>
  </si>
  <si>
    <t>RE 1.6</t>
  </si>
  <si>
    <t>RE 1.7</t>
  </si>
  <si>
    <t>RE 3.2</t>
  </si>
  <si>
    <t>RE 3.4</t>
  </si>
  <si>
    <t>IAQ 2.9</t>
  </si>
  <si>
    <t>IAQ 2.14</t>
  </si>
  <si>
    <t>BE 3.14</t>
  </si>
  <si>
    <t>BE 3.15</t>
  </si>
  <si>
    <t>ES 1.5</t>
  </si>
  <si>
    <t>ES 1.6</t>
  </si>
  <si>
    <t>ES 1.7</t>
  </si>
  <si>
    <t>ES 1.8</t>
  </si>
  <si>
    <t>ES 1.9</t>
  </si>
  <si>
    <t>ES 1.12</t>
  </si>
  <si>
    <t>ES 1.13</t>
  </si>
  <si>
    <t>ES 1.14</t>
  </si>
  <si>
    <t>ES 4.10</t>
  </si>
  <si>
    <t>ES 4.11</t>
  </si>
  <si>
    <t>ES 4.12</t>
  </si>
  <si>
    <t>ES 4.13</t>
  </si>
  <si>
    <t>ES 4.14</t>
  </si>
  <si>
    <t>ES 4.15</t>
  </si>
  <si>
    <t>ES 5.2</t>
  </si>
  <si>
    <t>WE 1.3</t>
  </si>
  <si>
    <t>WE 2.4</t>
  </si>
  <si>
    <t>WE 2.5</t>
  </si>
  <si>
    <t>WE 2.6</t>
  </si>
  <si>
    <t>WE 2.7</t>
  </si>
  <si>
    <t>WE 2.9</t>
  </si>
  <si>
    <t>WE 2.8</t>
  </si>
  <si>
    <t xml:space="preserve">High-efficacy lighting in ≥80% of all permanent indoor and outdoor fixtures </t>
  </si>
  <si>
    <t>INN SP 1.0</t>
  </si>
  <si>
    <t>INN CW 1.0</t>
  </si>
  <si>
    <t>INN CW 1.1</t>
  </si>
  <si>
    <t>INN RE 1.0</t>
  </si>
  <si>
    <t>INN RE 1.1</t>
  </si>
  <si>
    <t>INN RE 1.2</t>
  </si>
  <si>
    <t>INN RE 1.3</t>
  </si>
  <si>
    <t>INN RE 1.4</t>
  </si>
  <si>
    <t>INN RE 1.5</t>
  </si>
  <si>
    <t>INN IAQ 3.0</t>
  </si>
  <si>
    <t>INN IAQ 3.1</t>
  </si>
  <si>
    <t>INN BE 1.0</t>
  </si>
  <si>
    <t>INN BE 1.1</t>
  </si>
  <si>
    <t>INN BE 1.2</t>
  </si>
  <si>
    <t>INN BE 1.4</t>
  </si>
  <si>
    <t>INN BE 1.5</t>
  </si>
  <si>
    <t>INN BE 1.6</t>
  </si>
  <si>
    <t>INN BE 1.7</t>
  </si>
  <si>
    <t>INN BE 1.8</t>
  </si>
  <si>
    <t>INN BE 1.9</t>
  </si>
  <si>
    <t>INN BE 1.10</t>
  </si>
  <si>
    <t>INN BE 1.11</t>
  </si>
  <si>
    <t>INN BE 1.12</t>
  </si>
  <si>
    <t>INN BE 1.13</t>
  </si>
  <si>
    <t>INNOVATION (INN)</t>
  </si>
  <si>
    <t>HVAC</t>
  </si>
  <si>
    <t>Framer</t>
  </si>
  <si>
    <t>Site/Civil</t>
  </si>
  <si>
    <t>Landscaping</t>
  </si>
  <si>
    <t>Site Super</t>
  </si>
  <si>
    <t>Drywall/Paint</t>
  </si>
  <si>
    <t>Insulation/Rough Air Sealing</t>
  </si>
  <si>
    <t>Plumbing</t>
  </si>
  <si>
    <t>Located within a community that provides municipal recycling pick-up or within 10 miles of a recycling center drop-off</t>
  </si>
  <si>
    <t>Proper cleaning and disposal of paint supplies</t>
  </si>
  <si>
    <t>Insulated concrete forms, precast autoclaved aerated concrete or precast insulated foundation walls</t>
  </si>
  <si>
    <t>Rigid, moisture-resistant backing material behind tubs and showers</t>
  </si>
  <si>
    <t>Install permanent walk-off mats, or permanent shoe removal area and storage, at each entry</t>
  </si>
  <si>
    <t>Base on ASHRAE 62.2-2007 ventilation loads or Building Science Corporation Standard 01-2013</t>
  </si>
  <si>
    <t xml:space="preserve">Install sprinklers only on turf grass, pop-up height ≥4" </t>
  </si>
  <si>
    <t xml:space="preserve">Cooling equipment and/or single-stage heat pump between 95-115% (≤125% for heat pump in Climate Zone 4) </t>
  </si>
  <si>
    <t>ENERGY STAR qualified heat pump water heater</t>
  </si>
  <si>
    <t xml:space="preserve">The EarthCraft Builder must complete an EarthCraft House Worksheet for each home to show that the project will qualify for certification.  Each home a builder seeks certification of must have a completed worksheet unique to the home.  The EarthCraft Builder analyzes the project prior to construction and selects the points that they plan to achieve by placing the appropriate score next to each point value.  The EarthCraft Technical Advisor reviews the worksheet at the Design Review, Pre-Drywall Inspection and Final Inspection to clarify any questions that may arise during implementation, collect the required documentation (varies per line item as indicated in the EarthCraft House Technical Guidelines) and verify specific measures.  </t>
  </si>
  <si>
    <t>RI</t>
  </si>
  <si>
    <t>Reinspection (cell turns orange)*</t>
  </si>
  <si>
    <t>*This indicates when a reinspection is required in order for the project to move forward.</t>
  </si>
  <si>
    <t>BV</t>
  </si>
  <si>
    <t>Builder verified (cell turns blue), only available for select measures on the worksheet</t>
  </si>
  <si>
    <t>Line items under this heading are optional on all projects*</t>
  </si>
  <si>
    <t>Not applicable (turns gray)*</t>
  </si>
  <si>
    <t>*May only be used for required items and must include a note of clarification in the Notes column.</t>
  </si>
  <si>
    <t>*Exception: When the optional item is required by a third-party program the project is pursuing as part of the EarthCraft certification, such as ENERGY STAR v3.</t>
  </si>
  <si>
    <t>Prescriptive Path</t>
  </si>
  <si>
    <t>Projects must use the prescriptive or performance path as described in the EarthCraft House Technical Guidelines.  Projects pursuing the prescriptive path must meet all criteria on the prescriptive tab of the worksheet.</t>
  </si>
  <si>
    <t>Projects may select additional points from the Innovation tab in order to meet the minimum number of points necessary for the target level of certification.  EarthCraft Builders may submit innovative solutions for additional points for items not covered on the worksheet that enhance sustainability in home construction and operations.</t>
  </si>
  <si>
    <t>The EarthCraft Technical Advisor may use the EarthCraft Sponsor Information to support EarthCraft Builders in identifying how EarthCraft Sponsor products may assist with EarthCraft home design and construction.  Sponsor product use may be recorded on this tab of the worksheet.</t>
  </si>
  <si>
    <t>Inspection Notes and Test Sheet</t>
  </si>
  <si>
    <t>The Inspection Notes and Test Sheet are used by the EarthCraft Technical Advisor to document additional inspection notes and test results for communication to the EarthCraft Builder and EarthCraft.</t>
  </si>
  <si>
    <t>EarthCraft Sponsor Information</t>
  </si>
  <si>
    <t>Worksheet</t>
  </si>
  <si>
    <t>Other Tabs</t>
  </si>
  <si>
    <t>Cover Sheet</t>
  </si>
  <si>
    <t>The Cover Sheet captures essential project information and once completed, auto populates information on subsequent tabs of the worksheet.  The EarthCraft Builder and EarthCraft Technical Advisor must sign the Cover Sheet at the completion of the project.</t>
  </si>
  <si>
    <t>Refrigerant Charge Test Sheet</t>
  </si>
  <si>
    <t>The Refrigerant Charge Test Sheet is to be completed by the HVAC contractor when the project pursues points related to refrigerant charge testing.</t>
  </si>
  <si>
    <t xml:space="preserve"> SITE PLANNING TOTAL</t>
  </si>
  <si>
    <t xml:space="preserve"> CONSTRUCTION WASTE TOTAL</t>
  </si>
  <si>
    <t xml:space="preserve">RESOURCE EFFICIENCY TOTAL
</t>
  </si>
  <si>
    <t xml:space="preserve"> DURABILITY &amp; MOISTURE MANAGEMENT TOTAL</t>
  </si>
  <si>
    <t xml:space="preserve"> INDOOR AIR QUALITY TOTAL</t>
  </si>
  <si>
    <t xml:space="preserve"> HIGH PERFORMANCE BUILDING ENVELOPE TOTAL</t>
  </si>
  <si>
    <t xml:space="preserve"> ENERGY EFFICIENT SYSTEMS TOTAL </t>
  </si>
  <si>
    <t xml:space="preserve"> WATER EFFICIENCY TOTAL </t>
  </si>
  <si>
    <t xml:space="preserve"> EDUCATION AND OPERATIONS TOTAL </t>
  </si>
  <si>
    <t>ENERGY STAR Advanced Lighting Package</t>
  </si>
  <si>
    <t>ES 6.2</t>
  </si>
  <si>
    <t>Responsible Party</t>
  </si>
  <si>
    <t>REQUIRED GOLD, OPTIONAL AT CERTIFIED</t>
  </si>
  <si>
    <t>REQUIRED AT GOLD IN CLIMATE ZONES 2 AND 3, OPTIONAL AT CERTIFIED AND ALL LEVELS IN ZONE 4</t>
  </si>
  <si>
    <t>Line items under this heading are required on projects that meet the specifics outlined in the heading (in place of "text varies")*</t>
  </si>
  <si>
    <t xml:space="preserve">EarthCraft Program Levels:
</t>
  </si>
  <si>
    <r>
      <t xml:space="preserve">Install </t>
    </r>
    <r>
      <rPr>
        <sz val="9"/>
        <rFont val="Verdana"/>
        <family val="2"/>
      </rPr>
      <t xml:space="preserve">supplemental dehumidification </t>
    </r>
  </si>
  <si>
    <t>Insulation and attic-side rigid air barrier:  
Climate Zone 2/3 ≥R-18, Climate Zone 4 ≥R-19</t>
  </si>
  <si>
    <t>BE 1.15</t>
  </si>
  <si>
    <t>Foundation walls: 
   Climate Zone 2/3 ≥R-5 continuous or ≥R-13 cavity   
   Climate Zone 4 ≥R-10 continuous or ≥R-15 cavity</t>
  </si>
  <si>
    <t xml:space="preserve">U-factor: Climate Zone 2 ≤0.45, Climate Zone 3 ≤0.35, Climate Zone 4 ≤0.32                                                                        </t>
  </si>
  <si>
    <t>BE 0.4</t>
  </si>
  <si>
    <t>DOE Challenge Home</t>
  </si>
  <si>
    <t xml:space="preserve">Leakage to outside ≤2%      </t>
  </si>
  <si>
    <t xml:space="preserve">Total leakage ≤4%       </t>
  </si>
  <si>
    <t>EarthCraft House Certified Builder and Site Supervisor (if applicable)</t>
  </si>
  <si>
    <t>INN ES 1.0</t>
  </si>
  <si>
    <t>INN ES 1.1</t>
  </si>
  <si>
    <t>INN ES 1.2</t>
  </si>
  <si>
    <t>INN WE 1.0</t>
  </si>
  <si>
    <t>INN WE 1.1</t>
  </si>
  <si>
    <t>INN WE 1.2</t>
  </si>
  <si>
    <t>INN WE 1.3</t>
  </si>
  <si>
    <t>INN DU 1.0</t>
  </si>
  <si>
    <t>INN DU 1.1</t>
  </si>
  <si>
    <t>INN DU 1.2</t>
  </si>
  <si>
    <t>INN DU 1.3</t>
  </si>
  <si>
    <t>INN DU 1.4</t>
  </si>
  <si>
    <t>INN DU 1.5</t>
  </si>
  <si>
    <t>INN DU 1.6</t>
  </si>
  <si>
    <t>INN DU 1.7</t>
  </si>
  <si>
    <t>INN DU 1.8</t>
  </si>
  <si>
    <t>INN WE 1.4</t>
  </si>
  <si>
    <t>INN EO 1.0</t>
  </si>
  <si>
    <t>If ducts are in unconditioned attic; attic side radiant barrier or Energy Star roof</t>
  </si>
  <si>
    <t>Slab edge insulation: Climate Zone 2/3 ≥R-4, Climate Zone 4 ≥R-10</t>
  </si>
  <si>
    <t>ES 5.1</t>
  </si>
  <si>
    <t>ES 5.3</t>
  </si>
  <si>
    <t>ES 6.3</t>
  </si>
  <si>
    <t>ES 6.4</t>
  </si>
  <si>
    <t>ES 6.5</t>
  </si>
  <si>
    <t>Insulation (≥25% recycled content material)</t>
  </si>
  <si>
    <t>BE 0.3</t>
  </si>
  <si>
    <t>ES 1.15</t>
  </si>
  <si>
    <t>Install ENERGY STAR certified door (s)</t>
  </si>
  <si>
    <t xml:space="preserve">Pleated filter installed during construction </t>
  </si>
  <si>
    <t>IAQ 2.15</t>
  </si>
  <si>
    <t>Exterior walls and band joist ≥R-13
   Climate Zone 4 - R-13 +1 continuous or R-15 cavity</t>
  </si>
  <si>
    <t>INN BE 1.3</t>
  </si>
  <si>
    <t>BE 2.1</t>
  </si>
  <si>
    <t>BE 2.2</t>
  </si>
  <si>
    <t>BE 2.3</t>
  </si>
  <si>
    <t>Base duct tightness on "notably sealed" or tighter</t>
  </si>
  <si>
    <t>ES 1.16</t>
  </si>
  <si>
    <t>ES 1.17</t>
  </si>
  <si>
    <t>ES 6.0</t>
  </si>
  <si>
    <t xml:space="preserve">B. </t>
  </si>
  <si>
    <t xml:space="preserve">A. </t>
  </si>
  <si>
    <t>C.</t>
  </si>
  <si>
    <t>D.</t>
  </si>
  <si>
    <t>E.</t>
  </si>
  <si>
    <t>F.</t>
  </si>
  <si>
    <t>G.</t>
  </si>
  <si>
    <t xml:space="preserve">Attic Kneewall: 2x6 with ≥R-19 cavity insulation and ≥R-3 insulated sheathing </t>
  </si>
  <si>
    <t xml:space="preserve">Insulation installation quality (floors, walls and ceilings): Grade II with insulated sheathing ≥R-3 (100%)                                                                                                  </t>
  </si>
  <si>
    <t>INN TBD</t>
  </si>
  <si>
    <t xml:space="preserve">Grade I insulation installation quality (floors, walls and ceilings)                                                                                                 </t>
  </si>
  <si>
    <t>Insulate roofline of attic with spray foam to create unvented attic ≥R-19</t>
  </si>
  <si>
    <t xml:space="preserve">Item </t>
  </si>
  <si>
    <t>Item Description</t>
  </si>
  <si>
    <t>Type of Change</t>
  </si>
  <si>
    <t>Change Details</t>
  </si>
  <si>
    <t>Location on New Worksheet</t>
  </si>
  <si>
    <t>Site Planning (SP)</t>
  </si>
  <si>
    <t>SP 1.0.1</t>
  </si>
  <si>
    <t>Moved to innovation</t>
  </si>
  <si>
    <t>New location: INN SP 1.0</t>
  </si>
  <si>
    <t>Language change</t>
  </si>
  <si>
    <t>Reworded to "Lot size ≤1/4 acre"</t>
  </si>
  <si>
    <t>SP 1.1</t>
  </si>
  <si>
    <t>SP 1.1.B</t>
  </si>
  <si>
    <t>Detached: Lot size ≤1/4 acre and 36% - 50%</t>
  </si>
  <si>
    <t>Deleted</t>
  </si>
  <si>
    <t>SP 1.1.C</t>
  </si>
  <si>
    <t>Attached: Lot size ≤1/6 acre and 50% - 90%</t>
  </si>
  <si>
    <t>Attached: Lot size ≤1/6 acre and 91% - 125%</t>
  </si>
  <si>
    <t>SP 1.2</t>
  </si>
  <si>
    <t>New item</t>
  </si>
  <si>
    <t>Added to requirements section; assigned 1 point</t>
  </si>
  <si>
    <t>SP 3.0</t>
  </si>
  <si>
    <t>Workshop on erosion and sediment control</t>
  </si>
  <si>
    <t>Reworded to "Workshop on erosion and sediment control (site super w/ current certification)"</t>
  </si>
  <si>
    <t>SP 3.2</t>
  </si>
  <si>
    <t>Reworded to "Erosion and sedimentation control plan with implementation"</t>
  </si>
  <si>
    <t>SP 3.4</t>
  </si>
  <si>
    <t>Tree preservation and protection measure employed on site</t>
  </si>
  <si>
    <t>Language change; points change</t>
  </si>
  <si>
    <t xml:space="preserve">Reworded to "Design and implement tree protection plan"; changed from 5 points to 3 points </t>
  </si>
  <si>
    <t>SP 3.9</t>
  </si>
  <si>
    <t>Language change, points change</t>
  </si>
  <si>
    <t>Reworded to "Tree planting (36" total caliper of trees per acre; trees ≥2" diameter); changed from 4 points to 2 points</t>
  </si>
  <si>
    <t>SP 3.10</t>
  </si>
  <si>
    <t>Added to optional at all levels section; assigned 2 points</t>
  </si>
  <si>
    <t>Added to optional at all levels section; assigned 5 points</t>
  </si>
  <si>
    <t>CW 1.1</t>
  </si>
  <si>
    <t>Only state approved landfills may be utilized</t>
  </si>
  <si>
    <t>Added to requirements section</t>
  </si>
  <si>
    <t>CW 1.3</t>
  </si>
  <si>
    <t>CW 1.4.1</t>
  </si>
  <si>
    <t>Points change</t>
  </si>
  <si>
    <t>Changed from 1 point to 2 points</t>
  </si>
  <si>
    <t>CW 1.3.1</t>
  </si>
  <si>
    <t>CW 1.4.2</t>
  </si>
  <si>
    <t>CW 1.3.2</t>
  </si>
  <si>
    <t>CW 1.4.3</t>
  </si>
  <si>
    <t>CW 1.3.3</t>
  </si>
  <si>
    <t>CW 1.4.4</t>
  </si>
  <si>
    <t>Changed from 2 points to 3 points</t>
  </si>
  <si>
    <t>CW 1.3.4</t>
  </si>
  <si>
    <t>CW 1.4.5</t>
  </si>
  <si>
    <t>Reworded to: "Plastics"; changed from 2 points to 1 point</t>
  </si>
  <si>
    <t>CW 1.3.5</t>
  </si>
  <si>
    <t>CW 1.4.6</t>
  </si>
  <si>
    <t>CW 1.5</t>
  </si>
  <si>
    <t>Central cut area</t>
  </si>
  <si>
    <t>CW 1.6</t>
  </si>
  <si>
    <t>Resource Efficiency (RE)</t>
  </si>
  <si>
    <t>RE 1.1</t>
  </si>
  <si>
    <t>Limit framing at all windows and doors</t>
  </si>
  <si>
    <t>RE 1.2.1</t>
  </si>
  <si>
    <t>Advanced framing: 2-stud corners at all locations</t>
  </si>
  <si>
    <t>Changed from 3 points to 2 points</t>
  </si>
  <si>
    <t>RE 1.1.1</t>
  </si>
  <si>
    <t>RE 1.2.2</t>
  </si>
  <si>
    <t>Advanced framing: Ladder T-walls at all locations</t>
  </si>
  <si>
    <t>RE 1.1.2</t>
  </si>
  <si>
    <t>Total floor area of house (A through C)</t>
  </si>
  <si>
    <t>New location: INN RE 1.1</t>
  </si>
  <si>
    <t>Moved to innovation; points change</t>
  </si>
  <si>
    <t>New location: INN RE 1.2; changed from 3 points to 2 points</t>
  </si>
  <si>
    <t>RE 1.5.A</t>
  </si>
  <si>
    <t>Site framing plan with: Locations of all studs, joists and roof structure</t>
  </si>
  <si>
    <t>RE 1.5.B</t>
  </si>
  <si>
    <t>Site framing plan with: Precut framing package</t>
  </si>
  <si>
    <t>Wall spacing at 24" centers for 2x4 walls</t>
  </si>
  <si>
    <t>Reworded to: "Wall spacing at 24" centers for non-load bearing  2x4 walls"; assigned 3 points</t>
  </si>
  <si>
    <t>RE 1.7.A</t>
  </si>
  <si>
    <t>Non-load bearing wall studs</t>
  </si>
  <si>
    <t>Removed</t>
  </si>
  <si>
    <t>Item line removed, but item information merged in RE 1.4</t>
  </si>
  <si>
    <t>RE 1.7.B</t>
  </si>
  <si>
    <t>All wall studs</t>
  </si>
  <si>
    <t>Added to optional section; assigned 3 points</t>
  </si>
  <si>
    <t>Added to optional section; assigned 1 point</t>
  </si>
  <si>
    <t>RE 1.8</t>
  </si>
  <si>
    <t>Advanced framing (1 through 3)</t>
  </si>
  <si>
    <t>RE 2.0</t>
  </si>
  <si>
    <t>Precast insulated foundation walls</t>
  </si>
  <si>
    <t>RE 2.1</t>
  </si>
  <si>
    <t>Insulated concrete forms or precast autoclaved aerated concrete for:</t>
  </si>
  <si>
    <t>Reworded to: "Insulated concrete forms, precast autoclaved aerated concrete or precast insulated foundation walls"; assigned 2 points</t>
  </si>
  <si>
    <t>RE 2.1.1</t>
  </si>
  <si>
    <t>Foundation walls</t>
  </si>
  <si>
    <t>Item line removed, but item information merged in RE 2.0</t>
  </si>
  <si>
    <t>RE 2.1.2</t>
  </si>
  <si>
    <t>RE 2.2</t>
  </si>
  <si>
    <t>Engineered floor framing</t>
  </si>
  <si>
    <t>RE 2.5</t>
  </si>
  <si>
    <t>Modular construction for entire house</t>
  </si>
  <si>
    <t>New location: INN RE 1.0</t>
  </si>
  <si>
    <t>RE 2.6</t>
  </si>
  <si>
    <t>Steel interior wall framing</t>
  </si>
  <si>
    <t>RE 2.7</t>
  </si>
  <si>
    <t>All structural headers are steel or engineered wood</t>
  </si>
  <si>
    <t>RE 2.8</t>
  </si>
  <si>
    <t>All beams are steel, engineered wood or trusses</t>
  </si>
  <si>
    <t>RE 2.9</t>
  </si>
  <si>
    <t>Engineered roof framing</t>
  </si>
  <si>
    <t>RE 3.0</t>
  </si>
  <si>
    <t>Outdoor structures not made from CCA pressured treated lumber</t>
  </si>
  <si>
    <t>RE 3.1</t>
  </si>
  <si>
    <t>New location: INN RE 1.3</t>
  </si>
  <si>
    <t>Replace 25% of cement in concrete with fly ash or slag</t>
  </si>
  <si>
    <t>Assigned 1 point</t>
  </si>
  <si>
    <t>RE 3.2.1</t>
  </si>
  <si>
    <t>Slab and/or foundation walls</t>
  </si>
  <si>
    <t>Item line removed, but item information merged in RE 3.0</t>
  </si>
  <si>
    <t>RE 3.2.2</t>
  </si>
  <si>
    <t>Exterior cladding and trim</t>
  </si>
  <si>
    <t>New location: INN RE 1.4</t>
  </si>
  <si>
    <t>RE 3.7.1</t>
  </si>
  <si>
    <t>RE 3.7.2</t>
  </si>
  <si>
    <t>Flooring: Cork, linoleum, sealed concrete or bamboo flooring (≥20% of total floor area)</t>
  </si>
  <si>
    <t>New location: INN RE 1.5.1</t>
  </si>
  <si>
    <t>INN RE 1.5.1</t>
  </si>
  <si>
    <t>RE 3.7.3</t>
  </si>
  <si>
    <t>Flooring: Recycled content tiles (≥30% recycled content material on 100% of tile floor area)</t>
  </si>
  <si>
    <t>New location: INN RE 1.5.2</t>
  </si>
  <si>
    <t>INN RE 1.5.2</t>
  </si>
  <si>
    <t>RE 3.7.4</t>
  </si>
  <si>
    <t>Flooring: Carpet (≥50% recycled content material on ≥50% of all carpeted floor area)</t>
  </si>
  <si>
    <t>New location: INN RE 1.5.3</t>
  </si>
  <si>
    <t>INN RE 1.5.3</t>
  </si>
  <si>
    <t>RE 3.7.5</t>
  </si>
  <si>
    <t>Flooring: Biodegradable carpet and backing (≥50% of all carpeted floor area)</t>
  </si>
  <si>
    <t>RE 3.8</t>
  </si>
  <si>
    <t>Recycled content wall tiles (≥30% recycled content material on 100% of tile wall area)</t>
  </si>
  <si>
    <t>RE 3.11</t>
  </si>
  <si>
    <t>Roofing material (≥50% recycled content material on ≥90% roof area)</t>
  </si>
  <si>
    <t>Durability and Moisture Management (DU)</t>
  </si>
  <si>
    <t>DU 1.7</t>
  </si>
  <si>
    <t>Install air conditioning condensing pad</t>
  </si>
  <si>
    <t>DU 1.8</t>
  </si>
  <si>
    <t>If installed, crawlspace must be closed (not required if project is located in 100 year flood plain)</t>
  </si>
  <si>
    <t>Moved to required section</t>
  </si>
  <si>
    <t>New location: DU 1.7</t>
  </si>
  <si>
    <t>DU 1.9</t>
  </si>
  <si>
    <t>Moved to optional section</t>
  </si>
  <si>
    <t>New location: DU 1.9</t>
  </si>
  <si>
    <t>Flashing at bottom of exterior walls or integrated with foundation</t>
  </si>
  <si>
    <t>Non toxic pest treatment</t>
  </si>
  <si>
    <t>Reworded to: "Alternative termite treatment with no soil pretreatment"</t>
  </si>
  <si>
    <t>DU 1.12.1</t>
  </si>
  <si>
    <t>Pest treatment of all lumber in contact with foundation (≥36" above foundation)</t>
  </si>
  <si>
    <t>DU 1.8.1</t>
  </si>
  <si>
    <t>DU 1.12.2</t>
  </si>
  <si>
    <t>Pest treatment applied to all lumber</t>
  </si>
  <si>
    <t>DU 1.12.3</t>
  </si>
  <si>
    <t>Mold inhibitor with warranty applied to all lumber</t>
  </si>
  <si>
    <t>DU 1.13</t>
  </si>
  <si>
    <t>Item line removed, but item information was merged into DU 1.8</t>
  </si>
  <si>
    <t>DU 1.8.2</t>
  </si>
  <si>
    <t>DU 1.14</t>
  </si>
  <si>
    <t>Install termite mesh system</t>
  </si>
  <si>
    <t>DU 1.15</t>
  </si>
  <si>
    <t>Siding (1 through 2)</t>
  </si>
  <si>
    <t>New location: INN DU 1.3</t>
  </si>
  <si>
    <t>DU 1.16</t>
  </si>
  <si>
    <t>Windows, doors and skylights with ≥25 year warranty</t>
  </si>
  <si>
    <t>New location: INN DU 1.4</t>
  </si>
  <si>
    <t>DU 1.17</t>
  </si>
  <si>
    <t>New location: INN DU 1.0</t>
  </si>
  <si>
    <t>DU 1.18</t>
  </si>
  <si>
    <t>New location: INN DU 1.5</t>
  </si>
  <si>
    <t>DU 1.19</t>
  </si>
  <si>
    <t>Covered entryways (1 through 2)</t>
  </si>
  <si>
    <t>New location: INN DU 1.1</t>
  </si>
  <si>
    <t>DU 1.20</t>
  </si>
  <si>
    <t>New location: INN DU 1.2</t>
  </si>
  <si>
    <t>DU 1.21</t>
  </si>
  <si>
    <t>Roofing warranty</t>
  </si>
  <si>
    <t>Reworded to: "Roofing warranty ≥40-year"; line item 1.21.A on old worksheet was merged into a single line item of DU 1.10</t>
  </si>
  <si>
    <t>DU 1.21.B</t>
  </si>
  <si>
    <t>Roofing warranty: ≥50-year</t>
  </si>
  <si>
    <t>DU 2.2</t>
  </si>
  <si>
    <t>Added to required section; information taken from DU 2.11 on old worksheet</t>
  </si>
  <si>
    <t>DU 2.7</t>
  </si>
  <si>
    <t>Do not install wet or water damaged building materials</t>
  </si>
  <si>
    <t>DU 2.8</t>
  </si>
  <si>
    <t>Moisture-resistant backing material behind tubs and showers</t>
  </si>
  <si>
    <t>Reworded to: "Rigid, moisture-resistant backing material behind tubs and showers"</t>
  </si>
  <si>
    <t>Drainage board and damp proofing for below grade walls</t>
  </si>
  <si>
    <t>Moved to innovation; language change</t>
  </si>
  <si>
    <t>New location: INN DU 1.6; reworded to: "Drainage board for below grad walls"</t>
  </si>
  <si>
    <t>Gravel bed beneath on grade or raised slab</t>
  </si>
  <si>
    <t>New location: DU 2.13</t>
  </si>
  <si>
    <t>Design for or install additional dehumidification</t>
  </si>
  <si>
    <t>Reworded to: "Install supplemental dehumidification"; changed from 3 points to 5 points</t>
  </si>
  <si>
    <t>Capillary break (1 through 2)</t>
  </si>
  <si>
    <t>New location: INN DU 1.7; reworded to: "Capillary break between footing and foundation"; information from DU 2.15.1 and DU 2.15.2 merged into a single line item on new worksheet</t>
  </si>
  <si>
    <t>DU 2.16</t>
  </si>
  <si>
    <t>New location: INN DU 1.8</t>
  </si>
  <si>
    <t>DU 2.17</t>
  </si>
  <si>
    <t>Slope corrosion resistant HVAC drain pan to drainage system</t>
  </si>
  <si>
    <t>DU 2.18</t>
  </si>
  <si>
    <t>Additional dehumidification system (A through B)</t>
  </si>
  <si>
    <t>Indoor Air Quality (IAQ)</t>
  </si>
  <si>
    <t>IAQ 1.1</t>
  </si>
  <si>
    <t>Sealed-combustion furnace or isolate furnace from conditioned space</t>
  </si>
  <si>
    <t>Reworded to: "Sealed-combustion furnace and/or water heater or isolate furnace/water heater from conditioned space"</t>
  </si>
  <si>
    <t>IAQ 1.2</t>
  </si>
  <si>
    <t>Sealed combustion, power vent or electric water heater, or isolate water heater from conditioned space</t>
  </si>
  <si>
    <t>Item line removed, but item information was merged into IAQ 1.1</t>
  </si>
  <si>
    <t>IAQ 1.3</t>
  </si>
  <si>
    <t>All fireplaces have outdoor combustion air supply and masonry built fireplaces have gasketed doors</t>
  </si>
  <si>
    <t>Reworded to: "All fireplaces have outdoor combustion air supply and flue damper"</t>
  </si>
  <si>
    <t>IAQ 1.4</t>
  </si>
  <si>
    <t>Carbon monoxide detector (one per floor)</t>
  </si>
  <si>
    <t>Reworded to: "Carbon monoxide detector (one per floor, hard wired with battery back-up)"</t>
  </si>
  <si>
    <t>IAQ 1.5.B</t>
  </si>
  <si>
    <t>Changed from 1 point to 3 points</t>
  </si>
  <si>
    <t>IAQ 1.6</t>
  </si>
  <si>
    <t>If installed, all fireplaces meet indoor air quality guidelines and have gasketed doors</t>
  </si>
  <si>
    <t>Item line removed, but item information was merged into IAQ 1.2</t>
  </si>
  <si>
    <t>IAQ 1.7</t>
  </si>
  <si>
    <t>All carbon monoxide detectors hard wired with battery backup</t>
  </si>
  <si>
    <t>Item line removed, but item information was merged into IAQ 1.3</t>
  </si>
  <si>
    <t>IAQ 1.8</t>
  </si>
  <si>
    <t>Added to required at gold, optional at certified section; assigned 2 points</t>
  </si>
  <si>
    <t>IAQ 1.5</t>
  </si>
  <si>
    <t>IAQ 1.9</t>
  </si>
  <si>
    <t>Pass BPI combustion safety tests for all combustion appliances</t>
  </si>
  <si>
    <t>New location: INN IAQ 3.0</t>
  </si>
  <si>
    <t>IAQ 2.2</t>
  </si>
  <si>
    <t>No ozone generator</t>
  </si>
  <si>
    <t>IAQ 2.3.2</t>
  </si>
  <si>
    <t>Filters: All outdoor supply air crosses filter prior to distribution</t>
  </si>
  <si>
    <t>Item line removed, but item information was merged in IAQ 2.2</t>
  </si>
  <si>
    <t>IAQ 2.3.3</t>
  </si>
  <si>
    <t>Filter: Easily accessible for occupant</t>
  </si>
  <si>
    <t>Item line removed, but item information was merged in IAQ 2.3</t>
  </si>
  <si>
    <t>IAQ 2.3</t>
  </si>
  <si>
    <t>IAQ 2.1</t>
  </si>
  <si>
    <t>Pleated filter installed during construction</t>
  </si>
  <si>
    <t>Added to required section</t>
  </si>
  <si>
    <t>IAQ 2.5</t>
  </si>
  <si>
    <t>Indoor airPLUS certification</t>
  </si>
  <si>
    <t>Added to required at platinum, optional at gold and certified section; assigned 2 points</t>
  </si>
  <si>
    <t>IAQ 2.6.2</t>
  </si>
  <si>
    <t>Builder supplies homeowner with 12 months of ≥MERV 6 filters</t>
  </si>
  <si>
    <t>Added to required at gold, optional at certified section; assigned 1 point</t>
  </si>
  <si>
    <t>If installed, central vacuum system uses outside collection receptacle located &gt;10' from ventilation inlets</t>
  </si>
  <si>
    <t>IAQ 2.6</t>
  </si>
  <si>
    <t xml:space="preserve">Certified low or no VOC materials meeting guidelines </t>
  </si>
  <si>
    <t>New location: IAQ 2.12</t>
  </si>
  <si>
    <t>IAQ 2.6.4</t>
  </si>
  <si>
    <t>Certified low or no VOC materials meeting guidelines: Carpet</t>
  </si>
  <si>
    <t>Reworded to: "Carpet, carpet pad, and carpet pad adhesive"</t>
  </si>
  <si>
    <t>IAQ 2.7</t>
  </si>
  <si>
    <t>New location: IAQ 2.10</t>
  </si>
  <si>
    <t>Flush home before occupancy</t>
  </si>
  <si>
    <t>New location: IAQ 2.11</t>
  </si>
  <si>
    <t>No added urea-formaldehyde (1 through 3)</t>
  </si>
  <si>
    <t>New location: INN IAQ 3.1; reworded to: "No added urea-formaldehyde in all cabinets, shelves, and countertops"</t>
  </si>
  <si>
    <t>Seal all particle board surfaces with water based sealant</t>
  </si>
  <si>
    <t>No carpet (A through B)</t>
  </si>
  <si>
    <t>Reworded to: "No wall-to-wall carpet in entire home"; assigned 4 points</t>
  </si>
  <si>
    <t>Install 10 GreenGuard certified materials in home</t>
  </si>
  <si>
    <t>MERV 13 pleated filter</t>
  </si>
  <si>
    <t>Reworded to: "MERV 13 pleated filter ≥4” in thickness"</t>
  </si>
  <si>
    <t>Install permanent walk-off mats at each entry</t>
  </si>
  <si>
    <t>Reworded to: "Install permanent walk-off mats, or permanent shoe removal area and storage, at each entry"</t>
  </si>
  <si>
    <t>Radon resistant construction (required if in a high radon zone)</t>
  </si>
  <si>
    <t>Added to optional section</t>
  </si>
  <si>
    <t>IAQ 2.8.1</t>
  </si>
  <si>
    <t>Added to optional section; assigned 2 points</t>
  </si>
  <si>
    <t>IAQ 2.8.2</t>
  </si>
  <si>
    <t>Radon test of home prior to occupancy or provide test kit to buyer</t>
  </si>
  <si>
    <t>High Performance Building Envelope (BE)</t>
  </si>
  <si>
    <t>Confirmed HERS Rating Index ≤4 points below ENERGY STAR HERS Index Target with SAF (A through C)</t>
  </si>
  <si>
    <t>Item line removed, but item information was merged with BE 0.2</t>
  </si>
  <si>
    <t>BE 0.2</t>
  </si>
  <si>
    <t>Zero Energy Ready Home</t>
  </si>
  <si>
    <t>Added to required at platinum, optional at gold and certified section; assigned 3 points</t>
  </si>
  <si>
    <t>BE 1.0</t>
  </si>
  <si>
    <t>Install vapor barriers only under slab and on crawlspace floors</t>
  </si>
  <si>
    <t>All electrical boxes on exterior walls (A through B)</t>
  </si>
  <si>
    <t>Reworded to: "Air seal all electrical boxes on exterior walls"; assigned 1 point</t>
  </si>
  <si>
    <t>If ducts are in unconditioned attic; attic side radiant barrier or ENERGY STAR roof</t>
  </si>
  <si>
    <t>BE 2.0</t>
  </si>
  <si>
    <t>Envelope leakage ratio &lt;0.50 or 7 ACH50, whichever is more stringent</t>
  </si>
  <si>
    <t>Reworded to: "Envelope leakage ratio &lt;0.50 or 7 ACH50, whichever requires a lower CFM</t>
  </si>
  <si>
    <t>*** Envelope leakage ratio &lt;0.40 or 5 ACH, whichever requires a lower CFM (optional points for states that adopted 2012 IECC)</t>
  </si>
  <si>
    <t>Envelope leakage ratio ≤0.40</t>
  </si>
  <si>
    <t>Reworded to: "Envelope leakage ratio ≤0.40 or 5 ACH50, whichever requires a lower CFM"</t>
  </si>
  <si>
    <t>Added to optional section; assigned 4 points</t>
  </si>
  <si>
    <t>BE 3.1.1</t>
  </si>
  <si>
    <t xml:space="preserve">Exterior walls and band joist ≥R-13 </t>
  </si>
  <si>
    <t>Reworded to: "Exterior walls and band joist ≥R-13; Climate zone 4 - R-13 +1 continuous or R-15 cavity"</t>
  </si>
  <si>
    <t>BE 3.2.1</t>
  </si>
  <si>
    <t>Flat: Climate Zone 2/3 ≥R-30, Climate Zone 4 ≥R-38</t>
  </si>
  <si>
    <t>Reworded to: "Flat: Climate Zone 2/3 ≥R-30, Climate Zone 4 ≥R-49"</t>
  </si>
  <si>
    <t>BE 3.9.B</t>
  </si>
  <si>
    <t>Grade II with insulated sheathing ≥R-3 (100%)</t>
  </si>
  <si>
    <t>New location: INN BE 1.2</t>
  </si>
  <si>
    <t>Continuous insulation on underside framed floors ≥R-3</t>
  </si>
  <si>
    <t>New location: INN BE 1.4</t>
  </si>
  <si>
    <t>BE 3.13.2</t>
  </si>
  <si>
    <t>Band joist and walls</t>
  </si>
  <si>
    <t>Reworded to: "Walls"; changed from 3 points to 2 points</t>
  </si>
  <si>
    <t>BE 3.12.2</t>
  </si>
  <si>
    <t>Insulate unfinished basement walls instead of ceiling</t>
  </si>
  <si>
    <t>Insulate basement walls with continuous insulation</t>
  </si>
  <si>
    <t>New location: INN BE 1.0</t>
  </si>
  <si>
    <t>Insulate exterior walls and band joist ≥R-19</t>
  </si>
  <si>
    <t>Reworded to: "Insulate exterior walls and band joist ≥R-20"</t>
  </si>
  <si>
    <t>BE 3.14.5</t>
  </si>
  <si>
    <t>Double wall framing to accommodate continuous insulation</t>
  </si>
  <si>
    <t>BE 3.14.6</t>
  </si>
  <si>
    <t>Continuous insulation ≥R-13 for all exterior walls</t>
  </si>
  <si>
    <t>Grade II insulation quality (without insulated sheathing)</t>
  </si>
  <si>
    <t>BE 3.17.A</t>
  </si>
  <si>
    <t xml:space="preserve">Insulated wall sheathing: ≥R-3 (75%) </t>
  </si>
  <si>
    <t>BE 3.15.A</t>
  </si>
  <si>
    <t>BE 3.17.B</t>
  </si>
  <si>
    <t xml:space="preserve">Insulated wall sheathing: ≥R-3 (100%) </t>
  </si>
  <si>
    <t>Changed from 2 point to 3 points</t>
  </si>
  <si>
    <t>BE 3.15.B</t>
  </si>
  <si>
    <t>BE 3.17.C</t>
  </si>
  <si>
    <t xml:space="preserve">Insulated wall sheathing: ≥R-5 (75%) </t>
  </si>
  <si>
    <t>New location: INN BE 1.5; changed from 2 points to 3 points</t>
  </si>
  <si>
    <t>BE 3.17.D</t>
  </si>
  <si>
    <t xml:space="preserve">Insulated wall sheathing: ≥R-5 (100%) </t>
  </si>
  <si>
    <t>New location: INN BE 1.5</t>
  </si>
  <si>
    <t>Ceilings (1 through 2)</t>
  </si>
  <si>
    <t>New location: BE 3.2</t>
  </si>
  <si>
    <t>BE 3.19.A</t>
  </si>
  <si>
    <t>New location: INN BE 1.1</t>
  </si>
  <si>
    <t>BE 3.19.B</t>
  </si>
  <si>
    <t>Attic Kneewall: 2x4 with ≥R-13 cavity insulation and ≥R-5 insulated sheathing</t>
  </si>
  <si>
    <t>BE 3.20.B</t>
  </si>
  <si>
    <t xml:space="preserve">Insulate roofline of attic to create unvented attic ≥R-19: SIP roof </t>
  </si>
  <si>
    <t>New location: INN BE 1.6</t>
  </si>
  <si>
    <t>BE 3.20.C</t>
  </si>
  <si>
    <t>Insulate roofline of attic to create unvented attic ≥R-19: Air permeable insulation plus rigid foam insulation (Climate Zone 2/3 ≥R-5, Climate Zone 4 ≥R-15) in contact with roof decking</t>
  </si>
  <si>
    <t>Door U factor and SHGC</t>
  </si>
  <si>
    <t>BE 4.1.1</t>
  </si>
  <si>
    <t>Window U-factor: Climate Zone 2/3 ≤0.5,  Climate Zone 4 ≤0.35</t>
  </si>
  <si>
    <t xml:space="preserve">Reworded to: "Climate Zone 2 ≤ 0.45, Climate Zone 3 ≤ 0.35, Climate Zone 4 ≤ 0.32"               </t>
  </si>
  <si>
    <t>BE 4.1.2</t>
  </si>
  <si>
    <t>Window SHGC: Climate Zone 2/3/4 ≤ 0.30</t>
  </si>
  <si>
    <t>Reworded to: "Climate Zone 2/3/4 ≤ 0.27"</t>
  </si>
  <si>
    <t>BE 4.4.1</t>
  </si>
  <si>
    <t>Door U factor: Opaque door: U-factor ≤0.21</t>
  </si>
  <si>
    <t>BE 4.4.2</t>
  </si>
  <si>
    <t xml:space="preserve">Door U factor: Door with ≤ half-glass: U-factor ≤0.27 </t>
  </si>
  <si>
    <t>BE 4.4.3</t>
  </si>
  <si>
    <t xml:space="preserve">Door U factor: Door with &gt; half-glass: U-factor ≤0.32 </t>
  </si>
  <si>
    <t>Install ENERGY STAR certified door(s)</t>
  </si>
  <si>
    <t>Added to required at platinum &amp; gold, optional at certified</t>
  </si>
  <si>
    <t>BE 4.7.1</t>
  </si>
  <si>
    <t>Window U-factor and SHGC: U-factor: Climate Zone 2 ≤0.35, Climate Zone 3 ≤0.30, Climate Zone 4 ≤0.25</t>
  </si>
  <si>
    <t>Reworded to: "U-factor:  Climate Zone 2 ≤0.35, Climate Zone 3 ≤0.30, Climate Zone 4 ≤0.25"</t>
  </si>
  <si>
    <t>BE 4.8</t>
  </si>
  <si>
    <t>Skylight U factor and SHGC (1 through 2)</t>
  </si>
  <si>
    <t>New location: INN BE 1.7</t>
  </si>
  <si>
    <t>BE 4.9</t>
  </si>
  <si>
    <t>Glazing facing (1 through 2)</t>
  </si>
  <si>
    <t>New location: INN BE 1.8</t>
  </si>
  <si>
    <t>BE 4.10</t>
  </si>
  <si>
    <t>New location: INN BE 1.9</t>
  </si>
  <si>
    <t>BE 4.11</t>
  </si>
  <si>
    <t>Solar shade screens (all east and west windows)</t>
  </si>
  <si>
    <t>BE 4.12</t>
  </si>
  <si>
    <t>New location: INN BE 1.10</t>
  </si>
  <si>
    <t>BE 5.1</t>
  </si>
  <si>
    <t>BE 5.2</t>
  </si>
  <si>
    <t>New location: INN BE 1.11; changed from 5 points to 4 points</t>
  </si>
  <si>
    <t>Energy Efficient Systems (ES)</t>
  </si>
  <si>
    <t>ES 1.0.3</t>
  </si>
  <si>
    <t>Use 2009 ASHRAE Handbook of Fundamentals</t>
  </si>
  <si>
    <t>Reworded to: "Use most current ASHRAE Handbook of Fundamentals Climate Design Information for outdoor design temperatures"</t>
  </si>
  <si>
    <t>ES 1.0.5</t>
  </si>
  <si>
    <t>Base infiltration on "average"</t>
  </si>
  <si>
    <t>Reworded to: "Base infiltration on "semi-tight" or tighter</t>
  </si>
  <si>
    <t>ES 1.0.6</t>
  </si>
  <si>
    <t>Added to required at all levels</t>
  </si>
  <si>
    <t>ES 1.0.7</t>
  </si>
  <si>
    <t>Base on ASHRAE 62.2 - ventilation loads</t>
  </si>
  <si>
    <t>Reworded to: "Base on ASHRAE 62.2 - 2007 ventilation loads or Building Science Corporation Standard 01-2013"</t>
  </si>
  <si>
    <t>ES 1.0.8</t>
  </si>
  <si>
    <t>ES 1.4</t>
  </si>
  <si>
    <t>Non CFC and non HCFC refrigerant</t>
  </si>
  <si>
    <t>Heating equipment efficiency: ENERGY STAR certified furnaces; ENERGY STAR certified heat pumps…</t>
  </si>
  <si>
    <t>ENERGY STAR certified ground-source heart pump(s) (if installed)</t>
  </si>
  <si>
    <t>ENERGY STAR qualified cooling equipment ≥ 14 SEER all Climate Zones or EER 12</t>
  </si>
  <si>
    <t>Complete ENERGY STAR HVAC System Quality Installation Contractor</t>
  </si>
  <si>
    <t xml:space="preserve">Verify proper refrigerant charge with subcooling deviation ±3°F or superheat deviation ±5°F  </t>
  </si>
  <si>
    <t>Verify proper refrigerant charge and total system air flow within 20% of design air flow</t>
  </si>
  <si>
    <t>Added to required at platinum and gold, optional at certified; assigned 5 points</t>
  </si>
  <si>
    <t>Locate ducts within conditioned space (≥90%)</t>
  </si>
  <si>
    <t>New item, moved from ES 2.10</t>
  </si>
  <si>
    <t>Added to required at platinum and gold, optional at certified; assigned 3 points</t>
  </si>
  <si>
    <t>Zone control</t>
  </si>
  <si>
    <t>Reworded to: "Zone control (only available if used with variable speed air blower)"</t>
  </si>
  <si>
    <t>Cooling equipment between 95% - 115% of load calculation (not next nominal size)</t>
  </si>
  <si>
    <t>ES 2.3.2</t>
  </si>
  <si>
    <t>Duct insulation: R-6: All other unconditioned space</t>
  </si>
  <si>
    <t>ES 2.2</t>
  </si>
  <si>
    <t xml:space="preserve">Install rigid ducts or pull all flex ducts with no pinches and support at intervals ≤4 5'  </t>
  </si>
  <si>
    <t>ES 2.4</t>
  </si>
  <si>
    <t>ES 2.5</t>
  </si>
  <si>
    <t>Moved to required at gold, optional at certified</t>
  </si>
  <si>
    <t>New location: ES 2.8</t>
  </si>
  <si>
    <t>ES 2.8</t>
  </si>
  <si>
    <t>Install multiple return ducts, jumper ducts, transfer grills or measure pressure differential compliance</t>
  </si>
  <si>
    <t>Reworded to: "Install multiple return ducts, jumper ducts, transfer grills or measure pressure differential compliance (≤ 3 Pa)"</t>
  </si>
  <si>
    <t>ES 2.9</t>
  </si>
  <si>
    <t>ES 2.6</t>
  </si>
  <si>
    <t xml:space="preserve">Install rigid ducts or pull all flex ducts with no pinches and support at intervals ≤4 5'                                           </t>
  </si>
  <si>
    <t>New location: ES 2.2</t>
  </si>
  <si>
    <t>ES 2.7</t>
  </si>
  <si>
    <t>New location: ES 2.3</t>
  </si>
  <si>
    <t>Reworded to: "Improve duct design"</t>
  </si>
  <si>
    <t>ES 2.8.1</t>
  </si>
  <si>
    <t>Added to required at gold, optional at certified</t>
  </si>
  <si>
    <t>ES 2.8.2</t>
  </si>
  <si>
    <t>Moved from ES 2.9</t>
  </si>
  <si>
    <t>ES 2.11</t>
  </si>
  <si>
    <t>New location: ES 2.7</t>
  </si>
  <si>
    <t>ES 2.12</t>
  </si>
  <si>
    <t>Locate air handler within conditioned space</t>
  </si>
  <si>
    <t>ES 2.14</t>
  </si>
  <si>
    <t>Duct insulation in unconditioned spaces ≥R-10</t>
  </si>
  <si>
    <t>ES 3.0.2</t>
  </si>
  <si>
    <t>Test duct leakage based on floor area served: Total leakage ≤12%</t>
  </si>
  <si>
    <t>Reworded to: "Total leakage ≤8%"</t>
  </si>
  <si>
    <t>ES 3.0.8</t>
  </si>
  <si>
    <t>ES 3.1.1</t>
  </si>
  <si>
    <t>Test duct leakage based on floor area served: Leakage to outside ≤3%</t>
  </si>
  <si>
    <t>Reworded to: "Leakage to outside ≤2%"; changed from 3 points to 2 points</t>
  </si>
  <si>
    <t>ES 3.1.2</t>
  </si>
  <si>
    <t xml:space="preserve">Reworded to: "Total leakage ≤4%"
</t>
  </si>
  <si>
    <t>ES 3.2</t>
  </si>
  <si>
    <t xml:space="preserve">Install exhaust fans in all bathrooms and duct to outside </t>
  </si>
  <si>
    <t>Reworded to: "Install exhaust fans in all bathrooms and on all vented dryers, and duct to outside"</t>
  </si>
  <si>
    <t>Install outside air intake with ventilation CFM, damper and controls meeting ASHRAE 62.2-2007 ventilation requirements</t>
  </si>
  <si>
    <t>ES 4.4</t>
  </si>
  <si>
    <t>Duct clothes dryers to outside</t>
  </si>
  <si>
    <t>ES 4.1</t>
  </si>
  <si>
    <t>ES 4.3</t>
  </si>
  <si>
    <t>ENERGY STAR bath fans with measured airflow ≥50 CFM</t>
  </si>
  <si>
    <t>Reworded to: "ENERGY STAR bath fans (all bath fans)"</t>
  </si>
  <si>
    <t>Supply and exhaust fans rated at ≤3 sones (intermittent) and ≤1 sone (continuous)</t>
  </si>
  <si>
    <t>Radon resistant construction: (Required if located in high radon zone)</t>
  </si>
  <si>
    <t>Moved to IAQ</t>
  </si>
  <si>
    <t>New location: IAQ 2.8</t>
  </si>
  <si>
    <t>Effective natural ventilation strategy</t>
  </si>
  <si>
    <t>ES 4.18</t>
  </si>
  <si>
    <t>Vent garage storage room to outside</t>
  </si>
  <si>
    <t>Reworded to: "Vent attached storage rooms to outside any storage room attached to house"</t>
  </si>
  <si>
    <t>New location: ES 5.1</t>
  </si>
  <si>
    <t>Reworded to: "ENERGY STAR qualified heat pump water heater"; assigned 4 points</t>
  </si>
  <si>
    <t>ES 5.2.A</t>
  </si>
  <si>
    <t>ES 5.2.B</t>
  </si>
  <si>
    <t>ES 5.2.C</t>
  </si>
  <si>
    <t>ENERGY STAR qualified heat pump</t>
  </si>
  <si>
    <t xml:space="preserve">Item line removed, but item information was merged with ES 5.3 </t>
  </si>
  <si>
    <t>New location: ES 5.2</t>
  </si>
  <si>
    <t>ES 5.4</t>
  </si>
  <si>
    <t>Shower drain heat recovery device</t>
  </si>
  <si>
    <t>Added to required at platinum, optional at gold &amp; certified; assigned 2 points</t>
  </si>
  <si>
    <t xml:space="preserve">High-efficacy lighting in ≥50% of all fixtures </t>
  </si>
  <si>
    <t>Language change; moved to optional section</t>
  </si>
  <si>
    <t>Reworded to: "High-efficacy lighting in ≥80% of all permanent indoor and outdoor fixtures"; New location: ES 6.1</t>
  </si>
  <si>
    <t>New location: ES 6.2; assigned 2 points</t>
  </si>
  <si>
    <t>New location: ES 6.3; assigned 2 points</t>
  </si>
  <si>
    <t>If installed ENERGY STAR qualified clothes washer</t>
  </si>
  <si>
    <t>Moved to optional section; language change</t>
  </si>
  <si>
    <t>New location: ES 6.4; reworded to: "If installed ENERGY STAR qualified clothes washer (water factor ≤6.0 gal)"; assigned 2 points</t>
  </si>
  <si>
    <t>Light tubes, cupola or clerestory for daylighting</t>
  </si>
  <si>
    <t>ES 6.7</t>
  </si>
  <si>
    <t>Control systems</t>
  </si>
  <si>
    <t>Reworded to: "Lighting control systems"</t>
  </si>
  <si>
    <t>ES 6.7.1</t>
  </si>
  <si>
    <t>Preset lighting control system</t>
  </si>
  <si>
    <t>ES 6.7.2</t>
  </si>
  <si>
    <t>Automatic indoor lighting controls</t>
  </si>
  <si>
    <t>ES 6.7.4</t>
  </si>
  <si>
    <t>Garage lighting uses a timer switch or occupancy sensor</t>
  </si>
  <si>
    <t>Changed from 2 points to 1 point</t>
  </si>
  <si>
    <t>ES 6.5.2</t>
  </si>
  <si>
    <t>ES 6.8</t>
  </si>
  <si>
    <t>Fixtures and bulbs (A through C)</t>
  </si>
  <si>
    <t>ES 6.9</t>
  </si>
  <si>
    <t>High efficiency exterior lighting (≥80%)</t>
  </si>
  <si>
    <t>Water Efficiency (WE)</t>
  </si>
  <si>
    <t>WE 1.0</t>
  </si>
  <si>
    <t>House water pressure ≤60 psi</t>
  </si>
  <si>
    <t>Low-flow fixtures</t>
  </si>
  <si>
    <t>Item line removed, but item information was merged with WE 1.1</t>
  </si>
  <si>
    <t>WE 1.1</t>
  </si>
  <si>
    <t>WE 1.2.1</t>
  </si>
  <si>
    <t>Toilet (≤1.28 avg gal/flush)</t>
  </si>
  <si>
    <t>WE 1.2.2</t>
  </si>
  <si>
    <t>Lavatory faucet and accessories (≤1.5 gpm at 60 psi)</t>
  </si>
  <si>
    <t>WE 1.2.3</t>
  </si>
  <si>
    <t>Showerheads (≤2.25 gpm)</t>
  </si>
  <si>
    <t>WaterSense New Home</t>
  </si>
  <si>
    <t>If installed, waterless urinal(s)</t>
  </si>
  <si>
    <t>WaterSense labeled fixtures:</t>
  </si>
  <si>
    <t>Removed and added to required section</t>
  </si>
  <si>
    <t>Moved to optional section; points change</t>
  </si>
  <si>
    <t>New location: WE 1.3; changed from 3 points to 2 points</t>
  </si>
  <si>
    <t>WE 1.6</t>
  </si>
  <si>
    <t>If installed, water treatment system NSF certified, ≥85% efficient</t>
  </si>
  <si>
    <t>WE 1.7</t>
  </si>
  <si>
    <t>If installed, water softeners certified to NSF/ANSI Standard 44</t>
  </si>
  <si>
    <t>WE 1.8</t>
  </si>
  <si>
    <t>New location: WE 1.4; changed from 2 points to 3 points</t>
  </si>
  <si>
    <t>Added to required at platinum, optional at gold and certified; assigned 2 points</t>
  </si>
  <si>
    <t>WE 1.11</t>
  </si>
  <si>
    <t>New location: INN WE 1.1</t>
  </si>
  <si>
    <t>WE 1.12</t>
  </si>
  <si>
    <t>New location: INN WE 1.2</t>
  </si>
  <si>
    <t>WE 1.13</t>
  </si>
  <si>
    <t>New location: INN WE 1.3</t>
  </si>
  <si>
    <t>WE 1.14</t>
  </si>
  <si>
    <t>New location: INN WE 1.4</t>
  </si>
  <si>
    <t>WE 1.15</t>
  </si>
  <si>
    <t>New location: INN WE 1.0</t>
  </si>
  <si>
    <t>WE 2.1.4</t>
  </si>
  <si>
    <t>If installed, irrigation system: Does not water hard surfaces such as sidewalks and home foundation</t>
  </si>
  <si>
    <t>Landscape design</t>
  </si>
  <si>
    <t>Reworded to: "Landscape:"</t>
  </si>
  <si>
    <t>WE 2.4.A</t>
  </si>
  <si>
    <t>Use WaterSense water budget tool to design landscape</t>
  </si>
  <si>
    <t>WE 2.4.B</t>
  </si>
  <si>
    <t xml:space="preserve">Drought-tolerant/native landscaping turf and plants (≥75%)      </t>
  </si>
  <si>
    <t>New item (moved from WE 2.5)</t>
  </si>
  <si>
    <t>If installed, irrigation system is:   (Max. 4 points)</t>
  </si>
  <si>
    <t>Reworded to: "If installed, irrigation system is:   (Max. 6 points)"</t>
  </si>
  <si>
    <t>WE 2.7.1</t>
  </si>
  <si>
    <t>Design, install and audit irrigation system by WaterSense Irrigation Partner with no leaks</t>
  </si>
  <si>
    <t>Irrigation: (Max 4 points)</t>
  </si>
  <si>
    <t>Reworded to: "Alternative irrigation"</t>
  </si>
  <si>
    <t>WE 2.9.3</t>
  </si>
  <si>
    <t>New location: WE 2.4</t>
  </si>
  <si>
    <t>WE 2.9.4</t>
  </si>
  <si>
    <t>WE 2.10</t>
  </si>
  <si>
    <t>Install rain barrel (≥ 50 gallon capacity) with hose bib</t>
  </si>
  <si>
    <t>Reworded to: "Install rain barrel (≥150 gallon capacity) with hose bib"; changed from 1 point to 2 points</t>
  </si>
  <si>
    <t>WE 2.11</t>
  </si>
  <si>
    <t>Timer on exterior water spigots</t>
  </si>
  <si>
    <t>Education and Operations (EO)</t>
  </si>
  <si>
    <t>New item (moved from EO 2.0)</t>
  </si>
  <si>
    <t>EO 1.2</t>
  </si>
  <si>
    <t>Install backyard composting bin (A through B)</t>
  </si>
  <si>
    <t>New location: INN EO 1.0</t>
  </si>
  <si>
    <t>EO 1.3</t>
  </si>
  <si>
    <t>New location: EO 2.0; assigned 2 points</t>
  </si>
  <si>
    <t>EO 2.2.B</t>
  </si>
  <si>
    <t>Build and certify percentage of homes annually as EarthCraft House: 80%</t>
  </si>
  <si>
    <t>Use HBA Homeowner Handbook for warranty standards</t>
  </si>
  <si>
    <t>EO 2.8</t>
  </si>
  <si>
    <t>Builder QA Plan</t>
  </si>
  <si>
    <t>EO 3.0</t>
  </si>
  <si>
    <t>ENERGY STAR Qualified New Home</t>
  </si>
  <si>
    <t>EO 3.1</t>
  </si>
  <si>
    <t>Item line removed, but item information was merged with WE 1.2</t>
  </si>
  <si>
    <t>EO 3.2</t>
  </si>
  <si>
    <t>Indoor airPLUS</t>
  </si>
  <si>
    <t>Item line removed, but item information was merged with IAQ 2.5</t>
  </si>
  <si>
    <t>EO 3.3</t>
  </si>
  <si>
    <t>EO 3.4</t>
  </si>
  <si>
    <t>EO 3.5</t>
  </si>
  <si>
    <t>Item line removed, but item information was merged with BE 0.4</t>
  </si>
  <si>
    <t>SP 1.1.A</t>
  </si>
  <si>
    <t>SP 1.1.D</t>
  </si>
  <si>
    <r>
      <t xml:space="preserve">Post waste management plan and divert </t>
    </r>
    <r>
      <rPr>
        <sz val="9"/>
        <rFont val="Calibri"/>
        <family val="2"/>
      </rPr>
      <t>≥</t>
    </r>
    <r>
      <rPr>
        <sz val="9"/>
        <rFont val="Verdana"/>
        <family val="2"/>
      </rPr>
      <t>75% from landfill</t>
    </r>
  </si>
  <si>
    <r>
      <t xml:space="preserve">Replace </t>
    </r>
    <r>
      <rPr>
        <sz val="9"/>
        <rFont val="Calibri"/>
        <family val="2"/>
      </rPr>
      <t>≥</t>
    </r>
    <r>
      <rPr>
        <sz val="9"/>
        <rFont val="Verdana"/>
        <family val="2"/>
      </rPr>
      <t>25% of cement in slab and/or foundation wall concrete with fly ash or slag</t>
    </r>
  </si>
  <si>
    <r>
      <t>Interior (</t>
    </r>
    <r>
      <rPr>
        <sz val="9"/>
        <rFont val="Calibri"/>
        <family val="2"/>
      </rPr>
      <t>≥</t>
    </r>
    <r>
      <rPr>
        <sz val="9"/>
        <rFont val="Verdana"/>
        <family val="2"/>
      </rPr>
      <t>80%)</t>
    </r>
  </si>
  <si>
    <r>
      <t>Exterior (including soffit, fascia and trim (</t>
    </r>
    <r>
      <rPr>
        <sz val="9"/>
        <rFont val="Calibri"/>
        <family val="2"/>
      </rPr>
      <t>≥</t>
    </r>
    <r>
      <rPr>
        <sz val="8.1"/>
        <rFont val="Verdana"/>
        <family val="2"/>
      </rPr>
      <t>75%)</t>
    </r>
    <r>
      <rPr>
        <sz val="9"/>
        <rFont val="Verdana"/>
        <family val="2"/>
      </rPr>
      <t>)</t>
    </r>
  </si>
  <si>
    <t xml:space="preserve">Outdoor decking and porches (≥40% recycled content material on ≥90% area) </t>
  </si>
  <si>
    <t>Air seal all electrical boxes on exterior walls</t>
  </si>
  <si>
    <t>Seal drywall penetrations in</t>
  </si>
  <si>
    <t>Install weather-stripping at</t>
  </si>
  <si>
    <t>Install rigid air barriers</t>
  </si>
  <si>
    <t>Seal seams and gaps in</t>
  </si>
  <si>
    <t>Seal penetrations around</t>
  </si>
  <si>
    <t>Seal penetrations through</t>
  </si>
  <si>
    <t>Block and seal joist cavities</t>
  </si>
  <si>
    <t>Type of site</t>
  </si>
  <si>
    <t>Connectivity</t>
  </si>
  <si>
    <t>Permanent stormwater control</t>
  </si>
  <si>
    <t>Advanced framing</t>
  </si>
  <si>
    <t>Floor joists centers at (all floors)</t>
  </si>
  <si>
    <t>Deliver panelized construction or SIPs to the site pre-framed</t>
  </si>
  <si>
    <t>Engineered and no added urea-formaldehyde trim</t>
  </si>
  <si>
    <t>Integrate drainage plane with</t>
  </si>
  <si>
    <t>Flashing</t>
  </si>
  <si>
    <t>Filters</t>
  </si>
  <si>
    <t>Certified low or no VOC materials meeting guidelines</t>
  </si>
  <si>
    <t>Ceilings</t>
  </si>
  <si>
    <t>Attic/Roof</t>
  </si>
  <si>
    <t>Attic kneewall</t>
  </si>
  <si>
    <t>Insulated wall sheathing</t>
  </si>
  <si>
    <t xml:space="preserve">Window U-factor and SHGC                                                                                   </t>
  </si>
  <si>
    <t xml:space="preserve">Skylight U-factor and SHGC                                                                       </t>
  </si>
  <si>
    <r>
      <t>Size</t>
    </r>
    <r>
      <rPr>
        <sz val="7"/>
        <color indexed="8"/>
        <rFont val="Verdana"/>
        <family val="2"/>
      </rPr>
      <t xml:space="preserve"> </t>
    </r>
    <r>
      <rPr>
        <sz val="9"/>
        <color indexed="8"/>
        <rFont val="Verdana"/>
        <family val="2"/>
      </rPr>
      <t>and</t>
    </r>
    <r>
      <rPr>
        <sz val="7"/>
        <color indexed="8"/>
        <rFont val="Verdana"/>
        <family val="2"/>
      </rPr>
      <t xml:space="preserve"> </t>
    </r>
    <r>
      <rPr>
        <sz val="9"/>
        <color indexed="8"/>
        <rFont val="Verdana"/>
        <family val="2"/>
      </rPr>
      <t>select</t>
    </r>
    <r>
      <rPr>
        <sz val="7"/>
        <color indexed="8"/>
        <rFont val="Verdana"/>
        <family val="2"/>
      </rPr>
      <t xml:space="preserve"> </t>
    </r>
    <r>
      <rPr>
        <sz val="9"/>
        <color indexed="8"/>
        <rFont val="Verdana"/>
        <family val="2"/>
      </rPr>
      <t>all HVAC</t>
    </r>
    <r>
      <rPr>
        <sz val="7"/>
        <color indexed="8"/>
        <rFont val="Verdana"/>
        <family val="2"/>
      </rPr>
      <t xml:space="preserve"> </t>
    </r>
    <r>
      <rPr>
        <sz val="9"/>
        <color indexed="8"/>
        <rFont val="Verdana"/>
        <family val="2"/>
      </rPr>
      <t>equipment</t>
    </r>
    <r>
      <rPr>
        <sz val="7"/>
        <color indexed="8"/>
        <rFont val="Verdana"/>
        <family val="2"/>
      </rPr>
      <t xml:space="preserve"> </t>
    </r>
    <r>
      <rPr>
        <sz val="9"/>
        <color indexed="8"/>
        <rFont val="Verdana"/>
        <family val="2"/>
      </rPr>
      <t xml:space="preserve">in accordance with </t>
    </r>
    <r>
      <rPr>
        <b/>
        <sz val="9"/>
        <color indexed="8"/>
        <rFont val="Verdana"/>
        <family val="2"/>
      </rPr>
      <t>ACCA Manuals J and S</t>
    </r>
  </si>
  <si>
    <t>Heating equipment efficiency</t>
  </si>
  <si>
    <t>Zone control (only available if used with variable speed air blower)</t>
  </si>
  <si>
    <t>Duct insulation</t>
  </si>
  <si>
    <t>Duct design and installation</t>
  </si>
  <si>
    <t>Test duct leakage based on floor area served</t>
  </si>
  <si>
    <t>Locate all air intakes</t>
  </si>
  <si>
    <t>High efficiency water heater (Energy Factor)</t>
  </si>
  <si>
    <t>If installed, irrigation system</t>
  </si>
  <si>
    <t>Alternative irrigation (Max 4 points)</t>
  </si>
  <si>
    <t>If installed, irrigation system is (Max. 6 points)</t>
  </si>
  <si>
    <t>Build and certify percentage of homes annually as EarthCraft House</t>
  </si>
  <si>
    <t>Flooring</t>
  </si>
  <si>
    <t>Siding</t>
  </si>
  <si>
    <t>Glazing facing</t>
  </si>
  <si>
    <t>Type of water heater</t>
  </si>
  <si>
    <t>Envelope leakage ratio &lt;0.50 or 7 ACH50, whichever requires a lower CFM50</t>
  </si>
  <si>
    <t>*** Envelope leakage ratio &lt;0.40 or 5 ACH50, whichever requires a lower CFM50</t>
  </si>
  <si>
    <t>Cantilevered/Over exterior spaces ≥R-30</t>
  </si>
  <si>
    <t>High efficiency HVAC equipment</t>
  </si>
  <si>
    <t>Ducts suspended above attic floor trusses to allow for full depth of attic floor insulation</t>
  </si>
  <si>
    <t>Improved duct design</t>
  </si>
  <si>
    <t>Vent all bathroom exhaust fans and all dryer vents to outdoors; all bathrooms must have exhaust fans</t>
  </si>
  <si>
    <t>Install intermittent or continuous ventilation system with damper and labeled controls meeting ASHRAE 62.2-2007 or Building Science Standard 01-2013 ventilation requirements; exhaust-only ventilation is not allowed</t>
  </si>
  <si>
    <t>Vent kitchen exhaust fan to exterior with measured airflow ≥100 CFM: electric ranges and electric cooktops</t>
  </si>
  <si>
    <t>Install rain barrel (≥150 gallon capacity) with hose bib</t>
  </si>
  <si>
    <t>Reworded to: "Install intermittent or continuous ventilation system with damper or labeled controls meeting ASHRAE 62.2-2007 ventilation requirements or Building Science Standard 01-2013 ventilation requirements; exhaust-only ventilation is not allowed"</t>
  </si>
  <si>
    <t>Insulate basement walls instead of ceiling using continuous insulation: Climate Zone 2/3 ≥R-5, Climate Zone 4 ≥R-10</t>
  </si>
  <si>
    <t>Builder supplies homeowner with 12 months of ≥ MERV 6 filters</t>
  </si>
  <si>
    <t xml:space="preserve">Furnace(s) ≥90% AFUE and within 40% of load calculation </t>
  </si>
  <si>
    <t>Heat pump(s): Climate Zone 2/3 ≥8.2 HSPF and within 15% of load calculation, Climate Zone 4 ≥8.5 HSPF and within 25% of load calculation</t>
  </si>
  <si>
    <t>Cooling equipment ≥15 SEER or ≥13 EER</t>
  </si>
  <si>
    <t>Cooling equipment ≥14 SEER split system or ≥12 EER package unit in all Climate Zones</t>
  </si>
  <si>
    <t>***Indicates requirement for states that have adopted 2012 IECC</t>
  </si>
  <si>
    <t>Improved envelope leakage ratio</t>
  </si>
  <si>
    <t>Envelope leakage ratio ≤0.25 or 3 ACH50, whichever requires a lower CFM50</t>
  </si>
  <si>
    <t>*** Indicates requirement for states that have adopted 2012 IECC</t>
  </si>
  <si>
    <t>***Envelope leakage ratio ≤0.40 or 5 ACH50, whichever requires a lower CFM</t>
  </si>
  <si>
    <t xml:space="preserve">Select one: </t>
  </si>
  <si>
    <r>
      <t xml:space="preserve">Ground-source heat pump(s) of </t>
    </r>
    <r>
      <rPr>
        <sz val="9"/>
        <rFont val="Calibri"/>
        <family val="2"/>
      </rPr>
      <t>≥</t>
    </r>
    <r>
      <rPr>
        <sz val="8.1"/>
        <rFont val="Verdana"/>
        <family val="2"/>
      </rPr>
      <t xml:space="preserve">15 EER </t>
    </r>
    <r>
      <rPr>
        <sz val="9"/>
        <rFont val="Verdana"/>
        <family val="2"/>
      </rPr>
      <t>(if installed)</t>
    </r>
  </si>
  <si>
    <t>Cooling equipment ≥16 SEER or ≥13 EER</t>
  </si>
  <si>
    <t>Program Changes</t>
  </si>
  <si>
    <t>Any requests related to builder communications due by 1/31/2014.</t>
  </si>
  <si>
    <t>Any outstanding homes must be reported by 1/31/2014.</t>
  </si>
  <si>
    <t>As of 1/24/2014, all multifamily projects must have an information call prior to design review.</t>
  </si>
  <si>
    <t>As of 1/24/2014, low rise new construction will have a per unit price of $75, with a cap of $8,000. Mid-rise construction will have a registration of $85 per unit with a cap of $8,000 - due to additional administration time.</t>
  </si>
  <si>
    <t>TA submission timelines for air sealing, HVAC, insulation, and final inspection extended from one day to five days.</t>
  </si>
  <si>
    <t>No RESNET sampling protocol documentation required for multifamily.</t>
  </si>
  <si>
    <t>Information release waiver incorporated into EC communities guidelines is to be distributed by developer if they want to keep data handy, e.g. to find out  how many homes are registered.</t>
  </si>
  <si>
    <t>Launch the new version of the worksheet for EC builders on 7/1/2014.</t>
  </si>
  <si>
    <t>Free training with Atlanta Home Builders to address 2014 Residential Code Updates.</t>
  </si>
  <si>
    <t>EarthCraft House and EarthCraft Renovation both need to start using the updated testing sheets.</t>
  </si>
  <si>
    <t>All site supervisors required to be trained on EarthCraft standards by attending a EarthCraft builder training course.</t>
  </si>
  <si>
    <t>All EarthCraft multifamily renovation projects following renovation worksheet need to have energy modeling completed before renovation.</t>
  </si>
  <si>
    <t>All projects are to adhere to the new testing protocol in regards to the new RESNET protocol for whole house infiltration testing.</t>
  </si>
  <si>
    <t>TAs must show they are in good standing by having their provider (e.g. Southface) send over a confirmation of the HERS rater status to Earthcraft Administration by this 9/1/2014.</t>
  </si>
  <si>
    <t>Any projects registered from 8/1/2014 and forward will not be able to utilize the worst case analysis tool to determine which units need to be modeled.</t>
  </si>
  <si>
    <t>*Projects pursuing Platinum certification must meet all items required for Gold certification.</t>
  </si>
  <si>
    <t>If installed, crawlspace must be closed (not required if project is located in 100 yr. flood plain)</t>
  </si>
  <si>
    <t>IECC adopted by jurisdiction plus applicable state amendments whichever is more stringent</t>
  </si>
  <si>
    <t xml:space="preserve">Leakage to outside ≤4% (≤5% if conditioned floor area &lt;1,200 sq. ft.)           </t>
  </si>
  <si>
    <t>&lt;1,500 sq. ft.</t>
  </si>
  <si>
    <t>1,500-1,799 sq. ft.</t>
  </si>
  <si>
    <t>1,800-2,100 sq. ft.</t>
  </si>
  <si>
    <t>Construction Waste Management (CW)</t>
  </si>
  <si>
    <t>Post waste management plan and divert 75% from landfill of: Wood</t>
  </si>
  <si>
    <t>Post waste management plan and divert 75% from landfill of: Cardboard</t>
  </si>
  <si>
    <t>Post waste management plan and divert 75% from landfill of: Metal</t>
  </si>
  <si>
    <t>Post waste management plan and divert 75% from landfill of: Drywall (recycle or grind and spread on site)</t>
  </si>
  <si>
    <t>Post waste management plan and divert 75% from landfill of: Plastics (including contractor beverage containers)</t>
  </si>
  <si>
    <t>Post waste management plan and divert 75% from landfill of: Shingles</t>
  </si>
  <si>
    <t>Reused, recycled, local or MDF with no added urea-formaldehyde (1 through 2)</t>
  </si>
  <si>
    <t>If atmospherically vented fireplaces are installed, total net exhaust flow of two largest exhaust fans is ≤15 CFM per 100 sq. ft.</t>
  </si>
  <si>
    <t>If all ducts are in unconditioned space: (A through B)</t>
  </si>
  <si>
    <t>Test duct leakage based on floor area served: Total leakage ≤6% (≤8% if conditioned floor area &lt;1,200 sq. ft.)</t>
  </si>
  <si>
    <t>Leakage to outside ≤4% if conditioned floor area &lt;1,200 sq. ft.</t>
  </si>
  <si>
    <t>Guarantee energy bills</t>
  </si>
  <si>
    <t>Erosion and sedimentation control plan</t>
  </si>
  <si>
    <t>Feedback survey responses must be turned in by 9/1/2014 and the survey will be inactive by this time.</t>
  </si>
  <si>
    <t>About the EarthCraft House Worksheet</t>
  </si>
  <si>
    <t>EarthCraft Adminstrator Signature</t>
  </si>
  <si>
    <t>Printed Name</t>
  </si>
  <si>
    <t>Radon resistant construction</t>
  </si>
  <si>
    <t>IAQ 2.16</t>
  </si>
  <si>
    <t>Radon resistant construction compliant with IAQ 2.9.1, required if home is located in radon zone 1. Track points in IAQ 2.9.1</t>
  </si>
  <si>
    <t>No added urea-formaldehyde in all shelves and countertops</t>
  </si>
  <si>
    <t>No added urea-formaldehyde in all cabinets</t>
  </si>
  <si>
    <t>All fireplaces have outdoor combustion air supply and masonry- built fireplaces have gasketed doors</t>
  </si>
  <si>
    <t>Effective April 1, 2015, Specified IAQ 2.9 to be for radon zone 1 and added a new requirement that mirrors 2.9.1 (you can still track points for this) We also included a link to the EPA Radon map in the guidelines.</t>
  </si>
  <si>
    <t>Effective April 1, 2015, Changed IAQ 2.14 to only pertain to shelves and countertops and INN IAQ 3.1 to only pertain to cabinets</t>
  </si>
  <si>
    <t>Effective April 1, 2015, Re-added gasketed doors on masonry fireplaces as a requirement in the IAQ section</t>
  </si>
  <si>
    <t>Effective April 1, 2015, Energy model submittal editted under the final inspection submittal in the ECH and ECMF manual. Version 3.0 is now required, if your provider does not allow print permissions on non-energy star projects, you will be required to join SERH for your EC ratings.</t>
  </si>
  <si>
    <t xml:space="preserve">EarthCraft House Certified Builder </t>
  </si>
  <si>
    <t>Column I provides a drop down menu for selection of the party responsible for ensuring a specific requirement or point item from the worksheet is implemented on the project.  While it is ultimately the responsibility of the EarthCraft Builder to ensure all items are met, Column J may be used to sort and filter the worksheet based on responsible party for project team communication.  New parties may be added to the drop down list on request to EarthCraft staff.</t>
  </si>
  <si>
    <t>Most recently updated version: 09/04/15</t>
  </si>
  <si>
    <t>REQUIRED AT GOLD AND PLATINUM, OPTIONAL AT CERTIFIED</t>
  </si>
  <si>
    <t xml:space="preserve">Composting toilet </t>
  </si>
  <si>
    <t>EarthCraft Builder Signature</t>
  </si>
  <si>
    <t>EarthCraft Technical Advisor Signature</t>
  </si>
  <si>
    <r>
      <t>EarthCraft House</t>
    </r>
    <r>
      <rPr>
        <vertAlign val="superscript"/>
        <sz val="14"/>
        <color theme="9"/>
        <rFont val="Verdana"/>
        <family val="2"/>
      </rPr>
      <t>TM</t>
    </r>
  </si>
  <si>
    <r>
      <rPr>
        <b/>
        <i/>
        <sz val="8"/>
        <rFont val="Roboto Light"/>
      </rPr>
      <t>Builder</t>
    </r>
    <r>
      <rPr>
        <i/>
        <sz val="8"/>
        <rFont val="Roboto Light"/>
      </rPr>
      <t xml:space="preserve"> - By accepting the EarthCraft House certification, I pledge that this house has been constructed to the standards listed within this EarthCraft Worksheet.</t>
    </r>
  </si>
  <si>
    <t>Goal (≤)</t>
  </si>
  <si>
    <t>Detached: Lot size ≤1/4 acre and 20%-35%</t>
  </si>
  <si>
    <t>Tree planting (36" total caliper of trees per acre; trees ≥3" diameter</t>
  </si>
  <si>
    <t>Minimize waste framing factor to ≤10% linear board feet</t>
  </si>
  <si>
    <t>Donation of construction materials (≥$1,000 in value)</t>
  </si>
  <si>
    <t>Flooring: Reclaimed wood flooring (≥20% of total floor area)</t>
  </si>
  <si>
    <t>Reworded to: "Non-toxic pest treatment of all lumber in contact with foundation (≥36" above foundation)"; changed from 1 point to 3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</si>
</sst>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164" formatCode="&quot;WE &quot;#.00"/>
    <numFmt numFmtId="165" formatCode="&quot;BM &quot;#.00"/>
    <numFmt numFmtId="166" formatCode="&quot;BE &quot;#.00.0"/>
    <numFmt numFmtId="167" formatCode="&quot;BE &quot;#.00"/>
    <numFmt numFmtId="168" formatCode="&quot;RE &quot;#.0"/>
    <numFmt numFmtId="169" formatCode="#."/>
    <numFmt numFmtId="170" formatCode="&quot;CW &quot;#.00"/>
    <numFmt numFmtId="171" formatCode="&quot;BE &quot;#0.0"/>
    <numFmt numFmtId="172" formatCode="&quot;BE &quot;#.0"/>
    <numFmt numFmtId="173" formatCode="&quot;IAQ &quot;#.0"/>
    <numFmt numFmtId="174" formatCode="&quot;WE&quot;\ #.0"/>
    <numFmt numFmtId="175" formatCode="&quot;WE &quot;#.0"/>
    <numFmt numFmtId="176" formatCode="&quot;SP &quot;#0.0"/>
    <numFmt numFmtId="177" formatCode="&quot;SP &quot;#0.00"/>
    <numFmt numFmtId="178" formatCode="&quot;RE &quot;#.00"/>
    <numFmt numFmtId="179" formatCode="&quot;BS &quot;#.0"/>
    <numFmt numFmtId="180" formatCode="&quot;BS &quot;#.00"/>
    <numFmt numFmtId="181" formatCode="&quot;EO &quot;#.0"/>
    <numFmt numFmtId="182" formatCode="&quot;DU &quot;#0.0"/>
    <numFmt numFmtId="183" formatCode="&quot;CW &quot;#0.0"/>
    <numFmt numFmtId="184" formatCode="&quot;DU &quot;#0.00"/>
    <numFmt numFmtId="185" formatCode="&quot;WE&quot;\ #.00"/>
    <numFmt numFmtId="186" formatCode="&quot;ES &quot;#.0"/>
    <numFmt numFmtId="187" formatCode="&quot;IN &quot;#.0"/>
    <numFmt numFmtId="188" formatCode="&quot;ES &quot;#.00"/>
    <numFmt numFmtId="189" formatCode="0.0"/>
    <numFmt numFmtId="190" formatCode="0.0%"/>
    <numFmt numFmtId="191" formatCode="[$$-409]#,##0.00;[Red]&quot;-&quot;[$$-409]#,##0.00"/>
    <numFmt numFmtId="192" formatCode="#,###\ &quot;Sq ft&quot;"/>
    <numFmt numFmtId="193" formatCode="0.00\ &quot;ELR&quot;"/>
    <numFmt numFmtId="194" formatCode="#,###\ &quot;Sq Ft&quot;"/>
    <numFmt numFmtId="195" formatCode="#,###\ &quot;Cu Ft&quot;"/>
    <numFmt numFmtId="196" formatCode="m/d/yy;@"/>
    <numFmt numFmtId="197" formatCode="&quot;IN &quot;#.00"/>
    <numFmt numFmtId="198" formatCode="&quot;IAQ &quot;#.00"/>
  </numFmts>
  <fonts count="100" x14ac:knownFonts="1">
    <font>
      <sz val="11"/>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sz val="12"/>
      <color indexed="9"/>
      <name val="Arial"/>
      <family val="2"/>
    </font>
    <font>
      <b/>
      <sz val="11"/>
      <name val="Arial"/>
      <family val="2"/>
    </font>
    <font>
      <sz val="9"/>
      <name val="Verdana"/>
      <family val="2"/>
    </font>
    <font>
      <b/>
      <sz val="9"/>
      <color indexed="9"/>
      <name val="Verdana"/>
      <family val="2"/>
    </font>
    <font>
      <b/>
      <sz val="9"/>
      <color indexed="63"/>
      <name val="Verdana"/>
      <family val="2"/>
    </font>
    <font>
      <sz val="10"/>
      <name val="Arial"/>
      <family val="2"/>
    </font>
    <font>
      <u/>
      <sz val="10"/>
      <color indexed="12"/>
      <name val="Arial"/>
      <family val="2"/>
    </font>
    <font>
      <b/>
      <sz val="9"/>
      <name val="Verdana"/>
      <family val="2"/>
    </font>
    <font>
      <sz val="9"/>
      <color indexed="63"/>
      <name val="Verdana"/>
      <family val="2"/>
    </font>
    <font>
      <sz val="9"/>
      <color indexed="9"/>
      <name val="Verdana"/>
      <family val="2"/>
    </font>
    <font>
      <sz val="9"/>
      <name val="Arial"/>
      <family val="2"/>
    </font>
    <font>
      <sz val="8"/>
      <name val="Verdana"/>
      <family val="2"/>
    </font>
    <font>
      <b/>
      <sz val="11"/>
      <color indexed="8"/>
      <name val="Segoe Script"/>
      <family val="2"/>
    </font>
    <font>
      <sz val="10"/>
      <name val="Arial"/>
      <family val="2"/>
    </font>
    <font>
      <sz val="10"/>
      <name val="Verdana"/>
      <family val="2"/>
    </font>
    <font>
      <b/>
      <sz val="9"/>
      <color indexed="8"/>
      <name val="Verdana"/>
      <family val="2"/>
    </font>
    <font>
      <sz val="9"/>
      <color indexed="8"/>
      <name val="Verdana"/>
      <family val="2"/>
    </font>
    <font>
      <sz val="7"/>
      <color indexed="8"/>
      <name val="Verdana"/>
      <family val="2"/>
    </font>
    <font>
      <sz val="11"/>
      <color theme="1"/>
      <name val="Calibri"/>
      <family val="2"/>
    </font>
    <font>
      <sz val="11"/>
      <color theme="1"/>
      <name val="Verdana"/>
      <family val="2"/>
      <scheme val="minor"/>
    </font>
    <font>
      <sz val="11"/>
      <color theme="0"/>
      <name val="Verdana"/>
      <family val="2"/>
      <scheme val="minor"/>
    </font>
    <font>
      <b/>
      <i/>
      <sz val="16"/>
      <color theme="1"/>
      <name val="Arial"/>
      <family val="2"/>
    </font>
    <font>
      <sz val="11"/>
      <color theme="1"/>
      <name val="Arial"/>
      <family val="2"/>
    </font>
    <font>
      <b/>
      <i/>
      <u/>
      <sz val="11"/>
      <color theme="1"/>
      <name val="Arial"/>
      <family val="2"/>
    </font>
    <font>
      <b/>
      <sz val="11"/>
      <color theme="1"/>
      <name val="Verdana"/>
      <family val="2"/>
      <scheme val="minor"/>
    </font>
    <font>
      <sz val="8"/>
      <color theme="1"/>
      <name val="Verdana"/>
      <family val="2"/>
    </font>
    <font>
      <b/>
      <sz val="9"/>
      <color theme="1"/>
      <name val="Verdana"/>
      <family val="2"/>
    </font>
    <font>
      <sz val="10"/>
      <color theme="1"/>
      <name val="Verdana"/>
      <family val="2"/>
    </font>
    <font>
      <sz val="9"/>
      <color theme="1"/>
      <name val="Verdana"/>
      <family val="2"/>
    </font>
    <font>
      <sz val="8"/>
      <color theme="1"/>
      <name val="Verdana"/>
      <family val="2"/>
      <scheme val="minor"/>
    </font>
    <font>
      <b/>
      <sz val="9"/>
      <color theme="0"/>
      <name val="Verdana"/>
      <family val="2"/>
    </font>
    <font>
      <b/>
      <sz val="8"/>
      <color indexed="9"/>
      <name val="Verdana"/>
      <family val="2"/>
      <scheme val="minor"/>
    </font>
    <font>
      <sz val="8"/>
      <name val="Verdana"/>
      <family val="2"/>
      <scheme val="minor"/>
    </font>
    <font>
      <b/>
      <sz val="8"/>
      <name val="Verdana"/>
      <family val="2"/>
      <scheme val="minor"/>
    </font>
    <font>
      <sz val="9"/>
      <color theme="1"/>
      <name val="Verdana"/>
      <family val="2"/>
      <scheme val="minor"/>
    </font>
    <font>
      <b/>
      <sz val="9"/>
      <color theme="1"/>
      <name val="Verdana"/>
      <family val="2"/>
      <scheme val="minor"/>
    </font>
    <font>
      <sz val="11"/>
      <name val="Verdana"/>
      <family val="2"/>
      <scheme val="minor"/>
    </font>
    <font>
      <b/>
      <sz val="11"/>
      <name val="Verdana"/>
      <family val="2"/>
      <scheme val="minor"/>
    </font>
    <font>
      <sz val="11"/>
      <color theme="0" tint="-0.249977111117893"/>
      <name val="Verdana"/>
      <family val="2"/>
      <scheme val="minor"/>
    </font>
    <font>
      <b/>
      <sz val="11"/>
      <color theme="7" tint="-0.499984740745262"/>
      <name val="Verdana"/>
      <family val="2"/>
      <scheme val="minor"/>
    </font>
    <font>
      <sz val="10"/>
      <name val="Verdana"/>
      <family val="2"/>
      <scheme val="minor"/>
    </font>
    <font>
      <sz val="14"/>
      <name val="Verdana"/>
      <family val="2"/>
      <scheme val="minor"/>
    </font>
    <font>
      <b/>
      <sz val="11"/>
      <color indexed="9"/>
      <name val="Verdana"/>
      <family val="2"/>
      <scheme val="minor"/>
    </font>
    <font>
      <sz val="10"/>
      <color theme="1"/>
      <name val="Verdana"/>
      <family val="2"/>
      <scheme val="minor"/>
    </font>
    <font>
      <b/>
      <sz val="10"/>
      <color theme="1"/>
      <name val="Verdana"/>
      <family val="2"/>
      <scheme val="minor"/>
    </font>
    <font>
      <b/>
      <sz val="12"/>
      <name val="Verdana"/>
      <family val="2"/>
      <scheme val="minor"/>
    </font>
    <font>
      <b/>
      <u/>
      <sz val="12"/>
      <color indexed="12"/>
      <name val="Verdana"/>
      <family val="2"/>
      <scheme val="minor"/>
    </font>
    <font>
      <sz val="12"/>
      <name val="Verdana"/>
      <family val="2"/>
      <scheme val="minor"/>
    </font>
    <font>
      <b/>
      <sz val="11"/>
      <color indexed="9"/>
      <name val="Verdana"/>
      <family val="2"/>
    </font>
    <font>
      <b/>
      <sz val="11"/>
      <color theme="1"/>
      <name val="Verdana"/>
      <family val="2"/>
    </font>
    <font>
      <sz val="12"/>
      <color theme="1"/>
      <name val="Times New Roman"/>
      <family val="1"/>
    </font>
    <font>
      <sz val="11"/>
      <name val="Calibri"/>
      <family val="2"/>
    </font>
    <font>
      <sz val="9"/>
      <name val="Calibri"/>
      <family val="2"/>
    </font>
    <font>
      <sz val="8.1"/>
      <name val="Verdana"/>
      <family val="2"/>
    </font>
    <font>
      <sz val="11"/>
      <color theme="1"/>
      <name val="Verdana"/>
      <family val="2"/>
    </font>
    <font>
      <b/>
      <sz val="8"/>
      <color theme="1"/>
      <name val="Verdana"/>
      <family val="2"/>
    </font>
    <font>
      <b/>
      <sz val="14"/>
      <color theme="9"/>
      <name val="Verdana"/>
      <family val="2"/>
      <scheme val="minor"/>
    </font>
    <font>
      <vertAlign val="superscript"/>
      <sz val="14"/>
      <color theme="9"/>
      <name val="Verdana"/>
      <family val="2"/>
    </font>
    <font>
      <b/>
      <sz val="16"/>
      <color theme="8"/>
      <name val="Verdana"/>
      <family val="2"/>
      <scheme val="minor"/>
    </font>
    <font>
      <b/>
      <sz val="11"/>
      <color theme="1"/>
      <name val="Roboto Light"/>
    </font>
    <font>
      <sz val="9"/>
      <color theme="1"/>
      <name val="Roboto Light"/>
    </font>
    <font>
      <sz val="10"/>
      <color theme="1"/>
      <name val="Roboto Light"/>
    </font>
    <font>
      <sz val="11"/>
      <color theme="1"/>
      <name val="Roboto Light"/>
    </font>
    <font>
      <b/>
      <sz val="10"/>
      <color theme="1"/>
      <name val="Roboto Light"/>
    </font>
    <font>
      <sz val="9"/>
      <name val="Roboto Light"/>
    </font>
    <font>
      <b/>
      <sz val="9"/>
      <color theme="1"/>
      <name val="Roboto Light"/>
    </font>
    <font>
      <sz val="10"/>
      <name val="Roboto Light"/>
    </font>
    <font>
      <b/>
      <sz val="9"/>
      <name val="Roboto Light"/>
    </font>
    <font>
      <sz val="8"/>
      <name val="Roboto Light"/>
    </font>
    <font>
      <b/>
      <sz val="10"/>
      <name val="Roboto Light"/>
    </font>
    <font>
      <b/>
      <sz val="8"/>
      <name val="Roboto Light"/>
    </font>
    <font>
      <sz val="12"/>
      <name val="Roboto Light"/>
    </font>
    <font>
      <i/>
      <sz val="8"/>
      <name val="Roboto Light"/>
    </font>
    <font>
      <b/>
      <i/>
      <sz val="8"/>
      <name val="Roboto Light"/>
    </font>
    <font>
      <sz val="8"/>
      <color theme="1"/>
      <name val="Roboto Light"/>
    </font>
    <font>
      <b/>
      <sz val="12"/>
      <color theme="0"/>
      <name val="Roboto Light"/>
    </font>
    <font>
      <b/>
      <sz val="9"/>
      <color theme="0"/>
      <name val="Roboto Light"/>
    </font>
    <font>
      <b/>
      <sz val="11"/>
      <name val="Roboto Light"/>
    </font>
    <font>
      <b/>
      <sz val="9"/>
      <color indexed="9"/>
      <name val="Roboto Light"/>
    </font>
    <font>
      <sz val="12"/>
      <color theme="1"/>
      <name val="Roboto Light"/>
    </font>
    <font>
      <sz val="11"/>
      <name val="Roboto Light"/>
    </font>
    <font>
      <b/>
      <sz val="8"/>
      <color indexed="9"/>
      <name val="Roboto Light"/>
    </font>
    <font>
      <b/>
      <sz val="8"/>
      <color theme="1"/>
      <name val="Roboto Light"/>
    </font>
    <font>
      <b/>
      <i/>
      <sz val="8"/>
      <name val="Verdana"/>
      <family val="2"/>
      <scheme val="minor"/>
    </font>
    <font>
      <b/>
      <sz val="11"/>
      <color theme="0"/>
      <name val="Roboto Light"/>
    </font>
    <font>
      <sz val="11"/>
      <color theme="0"/>
      <name val="Roboto Light"/>
    </font>
  </fonts>
  <fills count="31">
    <fill>
      <patternFill patternType="none"/>
    </fill>
    <fill>
      <patternFill patternType="gray125"/>
    </fill>
    <fill>
      <patternFill patternType="lightTrellis"/>
    </fill>
    <fill>
      <patternFill patternType="solid">
        <fgColor indexed="22"/>
        <bgColor indexed="64"/>
      </patternFill>
    </fill>
    <fill>
      <patternFill patternType="solid">
        <fgColor indexed="22"/>
        <bgColor indexed="44"/>
      </patternFill>
    </fill>
    <fill>
      <patternFill patternType="solid">
        <fgColor indexed="63"/>
        <bgColor indexed="64"/>
      </patternFill>
    </fill>
    <fill>
      <patternFill patternType="solid">
        <fgColor indexed="63"/>
        <bgColor indexed="59"/>
      </patternFill>
    </fill>
    <fill>
      <patternFill patternType="solid">
        <fgColor indexed="8"/>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44"/>
      </patternFill>
    </fill>
    <fill>
      <patternFill patternType="solid">
        <fgColor theme="4"/>
        <bgColor indexed="64"/>
      </patternFill>
    </fill>
    <fill>
      <patternFill patternType="solid">
        <fgColor theme="8"/>
        <bgColor indexed="64"/>
      </patternFill>
    </fill>
    <fill>
      <patternFill patternType="solid">
        <fgColor theme="9"/>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2F2F2"/>
        <bgColor indexed="64"/>
      </patternFill>
    </fill>
    <fill>
      <patternFill patternType="solid">
        <fgColor rgb="FFA568D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0" tint="-0.499984740745262"/>
        <bgColor indexed="64"/>
      </patternFill>
    </fill>
    <fill>
      <patternFill patternType="solid">
        <fgColor rgb="FF00B050"/>
        <bgColor indexed="64"/>
      </patternFill>
    </fill>
    <fill>
      <patternFill patternType="solid">
        <fgColor theme="5"/>
        <bgColor indexed="64"/>
      </patternFill>
    </fill>
    <fill>
      <patternFill patternType="solid">
        <fgColor theme="5"/>
        <bgColor indexed="58"/>
      </patternFill>
    </fill>
    <fill>
      <patternFill patternType="solid">
        <fgColor theme="4"/>
        <bgColor indexed="58"/>
      </patternFill>
    </fill>
    <fill>
      <patternFill patternType="solid">
        <fgColor theme="5"/>
        <bgColor indexed="44"/>
      </patternFill>
    </fill>
  </fills>
  <borders count="86">
    <border>
      <left/>
      <right/>
      <top/>
      <bottom/>
      <diagonal/>
    </border>
    <border>
      <left/>
      <right/>
      <top style="thick">
        <color indexed="64"/>
      </top>
      <bottom style="thick">
        <color indexed="64"/>
      </bottom>
      <diagonal/>
    </border>
    <border>
      <left/>
      <right/>
      <top style="thick">
        <color indexed="8"/>
      </top>
      <bottom style="thick">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style="medium">
        <color indexed="64"/>
      </bottom>
      <diagonal/>
    </border>
    <border>
      <left/>
      <right/>
      <top style="thin">
        <color theme="1"/>
      </top>
      <bottom/>
      <diagonal/>
    </border>
    <border>
      <left/>
      <right/>
      <top/>
      <bottom style="thin">
        <color theme="1"/>
      </bottom>
      <diagonal/>
    </border>
    <border>
      <left style="thin">
        <color theme="1"/>
      </left>
      <right style="thin">
        <color theme="1"/>
      </right>
      <top style="thin">
        <color theme="1"/>
      </top>
      <bottom style="thin">
        <color theme="1"/>
      </bottom>
      <diagonal/>
    </border>
    <border>
      <left style="medium">
        <color indexed="64"/>
      </left>
      <right/>
      <top/>
      <bottom style="thin">
        <color theme="1"/>
      </bottom>
      <diagonal/>
    </border>
    <border>
      <left style="thin">
        <color theme="1"/>
      </left>
      <right style="thin">
        <color indexed="64"/>
      </right>
      <top style="thin">
        <color theme="1"/>
      </top>
      <bottom style="thin">
        <color theme="1"/>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518">
    <xf numFmtId="0" fontId="0" fillId="0" borderId="0"/>
    <xf numFmtId="0" fontId="13" fillId="0" borderId="0">
      <alignment horizontal="left" indent="1"/>
    </xf>
    <xf numFmtId="0" fontId="19" fillId="0" borderId="0">
      <alignment horizontal="left" indent="1"/>
    </xf>
    <xf numFmtId="0" fontId="13" fillId="0" borderId="0">
      <alignment horizontal="left" indent="1"/>
    </xf>
    <xf numFmtId="0" fontId="27" fillId="0" borderId="0">
      <alignment horizontal="left" indent="1"/>
    </xf>
    <xf numFmtId="0" fontId="13" fillId="0" borderId="0">
      <alignment horizontal="left" indent="1"/>
    </xf>
    <xf numFmtId="0" fontId="13" fillId="0" borderId="0">
      <alignment horizontal="left" indent="1"/>
    </xf>
    <xf numFmtId="0" fontId="32" fillId="8" borderId="0" applyNumberFormat="0" applyBorder="0" applyAlignment="0" applyProtection="0">
      <alignment vertical="top"/>
      <protection locked="0"/>
    </xf>
    <xf numFmtId="0" fontId="35" fillId="0" borderId="0">
      <alignment horizontal="center"/>
    </xf>
    <xf numFmtId="0" fontId="35" fillId="0" borderId="0">
      <alignment horizontal="center" textRotation="90"/>
    </xf>
    <xf numFmtId="0" fontId="32" fillId="9" borderId="0" applyNumberFormat="0" applyBorder="0" applyAlignment="0" applyProtection="0">
      <alignment vertical="top"/>
      <protection locked="0"/>
    </xf>
    <xf numFmtId="0" fontId="20" fillId="0" borderId="0" applyNumberFormat="0" applyFill="0" applyBorder="0" applyAlignment="0" applyProtection="0">
      <alignment vertical="top"/>
      <protection locked="0"/>
    </xf>
    <xf numFmtId="0" fontId="13" fillId="0" borderId="0"/>
    <xf numFmtId="0" fontId="36" fillId="0" borderId="0"/>
    <xf numFmtId="0" fontId="32" fillId="0" borderId="0"/>
    <xf numFmtId="0" fontId="19" fillId="0" borderId="0"/>
    <xf numFmtId="0" fontId="13" fillId="0" borderId="0"/>
    <xf numFmtId="0" fontId="13" fillId="2" borderId="0"/>
    <xf numFmtId="0" fontId="13" fillId="2" borderId="0"/>
    <xf numFmtId="0" fontId="33" fillId="0" borderId="0"/>
    <xf numFmtId="0" fontId="33" fillId="0" borderId="0"/>
    <xf numFmtId="0" fontId="33" fillId="0" borderId="0"/>
    <xf numFmtId="0" fontId="33" fillId="0" borderId="0"/>
    <xf numFmtId="0" fontId="27"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9" fontId="3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7" fillId="0" borderId="0"/>
    <xf numFmtId="191" fontId="37" fillId="0" borderId="0"/>
    <xf numFmtId="0" fontId="15" fillId="3" borderId="1" applyFont="0" applyAlignment="0"/>
    <xf numFmtId="0" fontId="13" fillId="4" borderId="2" applyFont="0" applyAlignment="0"/>
    <xf numFmtId="0" fontId="15" fillId="3" borderId="1" applyFont="0" applyAlignment="0"/>
    <xf numFmtId="0" fontId="13" fillId="4" borderId="2" applyFont="0" applyAlignment="0"/>
    <xf numFmtId="0" fontId="14" fillId="5" borderId="0">
      <alignment horizontal="left" indent="1"/>
    </xf>
    <xf numFmtId="0" fontId="14" fillId="6" borderId="0">
      <alignment horizontal="left" indent="1"/>
    </xf>
    <xf numFmtId="0" fontId="14" fillId="5" borderId="0">
      <alignment horizontal="left" indent="1"/>
    </xf>
    <xf numFmtId="0" fontId="12" fillId="0" borderId="0"/>
    <xf numFmtId="0" fontId="11" fillId="0" borderId="0"/>
    <xf numFmtId="0" fontId="10"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8" fillId="0" borderId="0"/>
    <xf numFmtId="0" fontId="7"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114">
    <xf numFmtId="0" fontId="0" fillId="0" borderId="0" xfId="0"/>
    <xf numFmtId="0" fontId="16" fillId="0" borderId="0" xfId="2" applyFont="1" applyFill="1" applyBorder="1" applyAlignment="1" applyProtection="1">
      <alignment horizontal="left" vertical="top"/>
    </xf>
    <xf numFmtId="0" fontId="39" fillId="0" borderId="0" xfId="0" applyFont="1" applyBorder="1" applyAlignment="1">
      <alignment vertical="top"/>
    </xf>
    <xf numFmtId="0" fontId="16" fillId="0" borderId="3" xfId="2" applyFont="1" applyFill="1" applyBorder="1" applyAlignment="1" applyProtection="1">
      <alignment horizontal="left" vertical="top"/>
    </xf>
    <xf numFmtId="0" fontId="41" fillId="0" borderId="0" xfId="0" applyFont="1" applyBorder="1" applyAlignment="1">
      <alignment horizontal="left" vertical="top"/>
    </xf>
    <xf numFmtId="0" fontId="16" fillId="0" borderId="0" xfId="2" applyFont="1" applyFill="1" applyBorder="1" applyAlignment="1" applyProtection="1">
      <alignment vertical="top" wrapText="1"/>
    </xf>
    <xf numFmtId="0" fontId="39" fillId="0" borderId="0" xfId="0" applyFont="1" applyBorder="1" applyAlignment="1">
      <alignment horizontal="left" vertical="top"/>
    </xf>
    <xf numFmtId="169" fontId="40" fillId="0" borderId="3" xfId="0" applyNumberFormat="1" applyFont="1" applyFill="1" applyBorder="1" applyAlignment="1">
      <alignment horizontal="left" vertical="top"/>
    </xf>
    <xf numFmtId="0" fontId="16" fillId="0" borderId="0" xfId="0" applyFont="1" applyFill="1" applyBorder="1" applyAlignment="1">
      <alignment vertical="top"/>
    </xf>
    <xf numFmtId="0" fontId="16" fillId="0" borderId="72" xfId="2" applyFont="1" applyFill="1" applyBorder="1" applyAlignment="1" applyProtection="1">
      <alignment horizontal="left" vertical="top"/>
    </xf>
    <xf numFmtId="169" fontId="40" fillId="0" borderId="73" xfId="0" applyNumberFormat="1" applyFont="1" applyBorder="1" applyAlignment="1">
      <alignment horizontal="left" vertical="top"/>
    </xf>
    <xf numFmtId="0" fontId="16" fillId="0" borderId="73" xfId="2" applyFont="1" applyFill="1" applyBorder="1" applyAlignment="1" applyProtection="1">
      <alignment horizontal="left" vertical="top"/>
    </xf>
    <xf numFmtId="183" fontId="40" fillId="0" borderId="10" xfId="0" applyNumberFormat="1" applyFont="1" applyBorder="1" applyAlignment="1">
      <alignment horizontal="left" vertical="top"/>
    </xf>
    <xf numFmtId="170" fontId="40" fillId="0" borderId="8" xfId="0" applyNumberFormat="1" applyFont="1" applyBorder="1" applyAlignment="1">
      <alignment horizontal="left" vertical="top"/>
    </xf>
    <xf numFmtId="165" fontId="40" fillId="0" borderId="8" xfId="0" applyNumberFormat="1" applyFont="1" applyBorder="1" applyAlignment="1">
      <alignment horizontal="left" vertical="top"/>
    </xf>
    <xf numFmtId="165" fontId="40" fillId="0" borderId="9" xfId="0" applyNumberFormat="1" applyFont="1" applyBorder="1" applyAlignment="1">
      <alignment horizontal="left" vertical="top"/>
    </xf>
    <xf numFmtId="182" fontId="40" fillId="0" borderId="8" xfId="0" applyNumberFormat="1" applyFont="1" applyBorder="1" applyAlignment="1">
      <alignment horizontal="left" vertical="top"/>
    </xf>
    <xf numFmtId="182" fontId="40" fillId="0" borderId="10" xfId="0" applyNumberFormat="1" applyFont="1" applyBorder="1" applyAlignment="1">
      <alignment horizontal="left" vertical="top"/>
    </xf>
    <xf numFmtId="173" fontId="40" fillId="0" borderId="9" xfId="0" applyNumberFormat="1" applyFont="1" applyBorder="1" applyAlignment="1">
      <alignment horizontal="left" vertical="top"/>
    </xf>
    <xf numFmtId="173" fontId="40" fillId="0" borderId="8" xfId="0" applyNumberFormat="1" applyFont="1" applyFill="1" applyBorder="1" applyAlignment="1">
      <alignment horizontal="left" vertical="top"/>
    </xf>
    <xf numFmtId="172" fontId="40" fillId="0" borderId="10" xfId="0" applyNumberFormat="1" applyFont="1" applyBorder="1" applyAlignment="1">
      <alignment horizontal="left" vertical="top"/>
    </xf>
    <xf numFmtId="172" fontId="40" fillId="0" borderId="11" xfId="0" applyNumberFormat="1" applyFont="1" applyBorder="1" applyAlignment="1">
      <alignment horizontal="left" vertical="top"/>
    </xf>
    <xf numFmtId="172" fontId="40" fillId="0" borderId="8" xfId="0" applyNumberFormat="1" applyFont="1" applyBorder="1" applyAlignment="1">
      <alignment horizontal="left" vertical="top"/>
    </xf>
    <xf numFmtId="172" fontId="40" fillId="0" borderId="9" xfId="0" applyNumberFormat="1" applyFont="1" applyBorder="1" applyAlignment="1">
      <alignment horizontal="left" vertical="top"/>
    </xf>
    <xf numFmtId="167" fontId="40" fillId="0" borderId="11" xfId="0" applyNumberFormat="1" applyFont="1" applyBorder="1" applyAlignment="1">
      <alignment horizontal="left" vertical="top"/>
    </xf>
    <xf numFmtId="167" fontId="40" fillId="0" borderId="8" xfId="0" applyNumberFormat="1" applyFont="1" applyBorder="1" applyAlignment="1">
      <alignment horizontal="left" vertical="top"/>
    </xf>
    <xf numFmtId="167" fontId="40" fillId="0" borderId="9" xfId="0" applyNumberFormat="1" applyFont="1" applyBorder="1" applyAlignment="1">
      <alignment horizontal="left" vertical="top"/>
    </xf>
    <xf numFmtId="167" fontId="40" fillId="0" borderId="10" xfId="0" applyNumberFormat="1" applyFont="1" applyBorder="1" applyAlignment="1">
      <alignment horizontal="left" vertical="top"/>
    </xf>
    <xf numFmtId="167" fontId="40" fillId="0" borderId="75" xfId="0" applyNumberFormat="1" applyFont="1" applyBorder="1" applyAlignment="1">
      <alignment horizontal="left" vertical="top"/>
    </xf>
    <xf numFmtId="179" fontId="40" fillId="0" borderId="8" xfId="0" applyNumberFormat="1" applyFont="1" applyBorder="1" applyAlignment="1">
      <alignment horizontal="left" vertical="top"/>
    </xf>
    <xf numFmtId="180" fontId="40" fillId="0" borderId="8" xfId="0" applyNumberFormat="1" applyFont="1" applyBorder="1" applyAlignment="1">
      <alignment horizontal="left" vertical="top"/>
    </xf>
    <xf numFmtId="180" fontId="40" fillId="0" borderId="9" xfId="0" applyNumberFormat="1" applyFont="1" applyBorder="1" applyAlignment="1">
      <alignment horizontal="left" vertical="top"/>
    </xf>
    <xf numFmtId="180" fontId="40" fillId="0" borderId="8" xfId="0" applyNumberFormat="1" applyFont="1" applyFill="1" applyBorder="1" applyAlignment="1">
      <alignment horizontal="left" vertical="top"/>
    </xf>
    <xf numFmtId="174" fontId="40" fillId="0" borderId="11" xfId="0" applyNumberFormat="1" applyFont="1" applyBorder="1" applyAlignment="1">
      <alignment horizontal="left" vertical="top"/>
    </xf>
    <xf numFmtId="174" fontId="40" fillId="0" borderId="9" xfId="0" applyNumberFormat="1" applyFont="1" applyBorder="1" applyAlignment="1">
      <alignment horizontal="left" vertical="top"/>
    </xf>
    <xf numFmtId="175" fontId="40" fillId="0" borderId="10" xfId="0" applyNumberFormat="1" applyFont="1" applyBorder="1" applyAlignment="1">
      <alignment horizontal="left" vertical="top"/>
    </xf>
    <xf numFmtId="164" fontId="40" fillId="0" borderId="8" xfId="0" applyNumberFormat="1" applyFont="1" applyBorder="1" applyAlignment="1">
      <alignment horizontal="left" vertical="top"/>
    </xf>
    <xf numFmtId="181" fontId="40" fillId="0" borderId="8" xfId="0" applyNumberFormat="1" applyFont="1" applyBorder="1" applyAlignment="1">
      <alignment horizontal="left" vertical="top"/>
    </xf>
    <xf numFmtId="0" fontId="18" fillId="0" borderId="12" xfId="40" applyFont="1" applyFill="1" applyBorder="1" applyAlignment="1" applyProtection="1">
      <alignment vertical="top"/>
    </xf>
    <xf numFmtId="0" fontId="18" fillId="0" borderId="0" xfId="40" applyFont="1" applyFill="1" applyBorder="1" applyAlignment="1" applyProtection="1">
      <alignment vertical="top"/>
    </xf>
    <xf numFmtId="0" fontId="16" fillId="0" borderId="0" xfId="2" applyFont="1" applyFill="1" applyBorder="1" applyAlignment="1" applyProtection="1">
      <alignment vertical="justify"/>
    </xf>
    <xf numFmtId="0" fontId="40" fillId="0" borderId="12" xfId="40" applyFont="1" applyFill="1" applyBorder="1" applyAlignment="1" applyProtection="1">
      <alignment horizontal="left" vertical="top"/>
    </xf>
    <xf numFmtId="173" fontId="40" fillId="0" borderId="10" xfId="0" applyNumberFormat="1" applyFont="1" applyFill="1" applyBorder="1" applyAlignment="1">
      <alignment horizontal="left" vertical="top"/>
    </xf>
    <xf numFmtId="0" fontId="16" fillId="0" borderId="3" xfId="2" applyFont="1" applyFill="1" applyBorder="1" applyAlignment="1" applyProtection="1">
      <alignment vertical="justify"/>
    </xf>
    <xf numFmtId="0" fontId="16" fillId="0" borderId="3" xfId="2" applyFont="1" applyFill="1" applyBorder="1" applyAlignment="1" applyProtection="1">
      <alignment vertical="top" wrapText="1"/>
    </xf>
    <xf numFmtId="9" fontId="16" fillId="0" borderId="0" xfId="2" applyNumberFormat="1" applyFont="1" applyFill="1" applyBorder="1" applyAlignment="1" applyProtection="1">
      <alignment horizontal="left" vertical="top" wrapText="1"/>
    </xf>
    <xf numFmtId="9" fontId="16" fillId="0" borderId="3" xfId="2" applyNumberFormat="1" applyFont="1" applyFill="1" applyBorder="1" applyAlignment="1" applyProtection="1">
      <alignment horizontal="left" vertical="top" wrapText="1"/>
    </xf>
    <xf numFmtId="183" fontId="40" fillId="0" borderId="11" xfId="0" applyNumberFormat="1" applyFont="1" applyBorder="1" applyAlignment="1">
      <alignment horizontal="left" vertical="top"/>
    </xf>
    <xf numFmtId="186" fontId="40" fillId="0" borderId="9" xfId="0" applyNumberFormat="1" applyFont="1" applyBorder="1" applyAlignment="1">
      <alignment horizontal="left" vertical="top"/>
    </xf>
    <xf numFmtId="186" fontId="40" fillId="0" borderId="11" xfId="0" applyNumberFormat="1" applyFont="1" applyBorder="1" applyAlignment="1">
      <alignment horizontal="left" vertical="top"/>
    </xf>
    <xf numFmtId="188" fontId="40" fillId="0" borderId="11" xfId="0" applyNumberFormat="1" applyFont="1" applyBorder="1" applyAlignment="1">
      <alignment horizontal="left" vertical="top"/>
    </xf>
    <xf numFmtId="178" fontId="40" fillId="0" borderId="8" xfId="0" applyNumberFormat="1" applyFont="1" applyBorder="1" applyAlignment="1">
      <alignment horizontal="left" vertical="top"/>
    </xf>
    <xf numFmtId="178" fontId="40" fillId="0" borderId="9" xfId="0" applyNumberFormat="1" applyFont="1" applyBorder="1" applyAlignment="1">
      <alignment horizontal="left" vertical="top"/>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4" xfId="0" applyFont="1" applyBorder="1" applyAlignment="1">
      <alignment horizontal="center" vertical="top"/>
    </xf>
    <xf numFmtId="0" fontId="42" fillId="0" borderId="12" xfId="0" applyFont="1" applyBorder="1" applyAlignment="1">
      <alignment vertical="top"/>
    </xf>
    <xf numFmtId="169" fontId="42" fillId="0" borderId="0" xfId="0" applyNumberFormat="1" applyFont="1" applyBorder="1" applyAlignment="1">
      <alignment horizontal="left" vertical="top"/>
    </xf>
    <xf numFmtId="0" fontId="42" fillId="0" borderId="4" xfId="0" applyFont="1" applyFill="1" applyBorder="1" applyAlignment="1">
      <alignment horizontal="center" vertical="top"/>
    </xf>
    <xf numFmtId="169" fontId="42" fillId="0" borderId="12" xfId="0" applyNumberFormat="1" applyFont="1" applyBorder="1" applyAlignment="1">
      <alignment horizontal="left" vertical="top"/>
    </xf>
    <xf numFmtId="0" fontId="42" fillId="0" borderId="8" xfId="0" applyFont="1" applyBorder="1" applyAlignment="1">
      <alignment vertical="top"/>
    </xf>
    <xf numFmtId="0" fontId="42" fillId="0" borderId="0" xfId="0" applyFont="1" applyBorder="1" applyAlignment="1">
      <alignment horizontal="left" vertical="justify"/>
    </xf>
    <xf numFmtId="0" fontId="42" fillId="0" borderId="12" xfId="0" applyFont="1" applyFill="1" applyBorder="1" applyAlignment="1">
      <alignment vertical="top"/>
    </xf>
    <xf numFmtId="0" fontId="42" fillId="0" borderId="0" xfId="0" applyFont="1" applyBorder="1" applyAlignment="1">
      <alignment vertical="top" wrapText="1"/>
    </xf>
    <xf numFmtId="0" fontId="42" fillId="0" borderId="3" xfId="0" applyFont="1" applyFill="1" applyBorder="1" applyAlignment="1">
      <alignment horizontal="left" vertical="top"/>
    </xf>
    <xf numFmtId="0" fontId="42" fillId="0" borderId="3" xfId="0" applyFont="1" applyFill="1" applyBorder="1" applyAlignment="1">
      <alignment vertical="top"/>
    </xf>
    <xf numFmtId="171" fontId="40" fillId="0" borderId="10" xfId="0" applyNumberFormat="1" applyFont="1" applyBorder="1" applyAlignment="1">
      <alignment horizontal="left" vertical="top"/>
    </xf>
    <xf numFmtId="0" fontId="16" fillId="0" borderId="25" xfId="2" applyFont="1" applyFill="1" applyBorder="1" applyAlignment="1" applyProtection="1">
      <alignment vertical="top" wrapText="1"/>
    </xf>
    <xf numFmtId="0" fontId="42" fillId="0" borderId="26" xfId="0" applyFont="1" applyBorder="1" applyAlignment="1">
      <alignment vertical="top"/>
    </xf>
    <xf numFmtId="0" fontId="42" fillId="0" borderId="3" xfId="0" applyFont="1" applyBorder="1" applyAlignment="1">
      <alignment vertical="top"/>
    </xf>
    <xf numFmtId="0" fontId="42" fillId="0" borderId="7" xfId="0" applyFont="1" applyBorder="1" applyAlignment="1">
      <alignment vertical="top"/>
    </xf>
    <xf numFmtId="0" fontId="16" fillId="0" borderId="27" xfId="15" applyFont="1" applyFill="1" applyBorder="1" applyAlignment="1" applyProtection="1">
      <alignment horizontal="center" vertical="top"/>
    </xf>
    <xf numFmtId="0" fontId="42" fillId="0" borderId="0" xfId="0" applyFont="1" applyFill="1" applyBorder="1" applyAlignment="1">
      <alignment vertical="top"/>
    </xf>
    <xf numFmtId="0" fontId="42" fillId="0" borderId="8" xfId="0" applyFont="1" applyFill="1" applyBorder="1" applyAlignment="1">
      <alignment vertical="top"/>
    </xf>
    <xf numFmtId="0" fontId="42" fillId="0" borderId="9" xfId="0" applyFont="1" applyFill="1" applyBorder="1" applyAlignment="1">
      <alignment vertical="top"/>
    </xf>
    <xf numFmtId="0" fontId="39" fillId="0" borderId="28" xfId="0" applyFont="1" applyBorder="1" applyAlignment="1">
      <alignment horizontal="center" vertical="top"/>
    </xf>
    <xf numFmtId="0" fontId="39" fillId="0" borderId="29" xfId="0" applyFont="1" applyBorder="1" applyAlignment="1">
      <alignment horizontal="center" vertical="top"/>
    </xf>
    <xf numFmtId="0" fontId="39" fillId="0" borderId="30" xfId="0" applyFont="1" applyBorder="1" applyAlignment="1">
      <alignment horizontal="center" vertical="top"/>
    </xf>
    <xf numFmtId="0" fontId="43" fillId="0" borderId="0" xfId="19" applyFont="1" applyBorder="1"/>
    <xf numFmtId="0" fontId="43" fillId="0" borderId="0" xfId="19" applyFont="1"/>
    <xf numFmtId="0" fontId="43" fillId="0" borderId="0" xfId="19" applyFont="1" applyFill="1" applyBorder="1"/>
    <xf numFmtId="0" fontId="45" fillId="7" borderId="24" xfId="40" applyFont="1" applyFill="1" applyBorder="1" applyAlignment="1" applyProtection="1">
      <alignment vertical="top"/>
    </xf>
    <xf numFmtId="0" fontId="42" fillId="0" borderId="35" xfId="0" applyFont="1" applyFill="1" applyBorder="1" applyAlignment="1">
      <alignment vertical="top"/>
    </xf>
    <xf numFmtId="0" fontId="42" fillId="0" borderId="37" xfId="0" applyFont="1" applyBorder="1" applyAlignment="1">
      <alignment horizontal="center" vertical="top"/>
    </xf>
    <xf numFmtId="0" fontId="16" fillId="0" borderId="4" xfId="15" applyFont="1" applyFill="1" applyBorder="1" applyAlignment="1" applyProtection="1">
      <alignment horizontal="center" vertical="top"/>
    </xf>
    <xf numFmtId="0" fontId="16" fillId="0" borderId="25" xfId="2" applyFont="1" applyFill="1" applyBorder="1" applyAlignment="1" applyProtection="1">
      <alignment horizontal="left" vertical="top"/>
    </xf>
    <xf numFmtId="0" fontId="16" fillId="0" borderId="38" xfId="2" applyFont="1" applyFill="1" applyBorder="1" applyAlignment="1" applyProtection="1">
      <alignment horizontal="left" vertical="top"/>
    </xf>
    <xf numFmtId="0" fontId="42" fillId="0" borderId="0" xfId="0" applyFont="1" applyBorder="1" applyAlignment="1">
      <alignment vertical="top"/>
    </xf>
    <xf numFmtId="0" fontId="42" fillId="0" borderId="7" xfId="0" applyFont="1" applyBorder="1" applyAlignment="1">
      <alignment horizontal="left" vertical="top"/>
    </xf>
    <xf numFmtId="0" fontId="42" fillId="0" borderId="4" xfId="16" applyFont="1" applyFill="1" applyBorder="1" applyAlignment="1" applyProtection="1">
      <alignment horizontal="center" vertical="top"/>
      <protection locked="0"/>
    </xf>
    <xf numFmtId="0" fontId="48" fillId="0" borderId="0" xfId="0" applyFont="1" applyProtection="1">
      <protection locked="0"/>
    </xf>
    <xf numFmtId="0" fontId="48" fillId="0" borderId="0" xfId="0" applyFont="1" applyBorder="1"/>
    <xf numFmtId="0" fontId="48" fillId="0" borderId="0" xfId="0" applyFont="1" applyBorder="1" applyAlignment="1">
      <alignment horizontal="left" vertical="top"/>
    </xf>
    <xf numFmtId="0" fontId="45" fillId="7" borderId="41" xfId="40" applyFont="1" applyFill="1" applyBorder="1" applyAlignment="1" applyProtection="1">
      <alignment vertical="top"/>
    </xf>
    <xf numFmtId="0" fontId="42" fillId="0" borderId="4" xfId="0" applyFont="1" applyFill="1" applyBorder="1" applyAlignment="1" applyProtection="1">
      <alignment horizontal="center" vertical="top"/>
      <protection locked="0"/>
    </xf>
    <xf numFmtId="0" fontId="48" fillId="0" borderId="37" xfId="0" applyFont="1" applyBorder="1" applyProtection="1">
      <protection locked="0"/>
    </xf>
    <xf numFmtId="0" fontId="48" fillId="0" borderId="15" xfId="0" applyFont="1" applyBorder="1" applyProtection="1">
      <protection locked="0"/>
    </xf>
    <xf numFmtId="0" fontId="48" fillId="0" borderId="27" xfId="0" applyFont="1" applyBorder="1" applyProtection="1">
      <protection locked="0"/>
    </xf>
    <xf numFmtId="0" fontId="49" fillId="0" borderId="0" xfId="0" applyFont="1" applyProtection="1">
      <protection locked="0"/>
    </xf>
    <xf numFmtId="0" fontId="42" fillId="0" borderId="4" xfId="0" applyFont="1" applyBorder="1" applyAlignment="1" applyProtection="1">
      <alignment horizontal="center" vertical="top"/>
      <protection locked="0"/>
    </xf>
    <xf numFmtId="0" fontId="18" fillId="0" borderId="4" xfId="40" applyFont="1" applyFill="1" applyBorder="1" applyAlignment="1" applyProtection="1">
      <alignment horizontal="center" vertical="top"/>
      <protection locked="0"/>
    </xf>
    <xf numFmtId="14" fontId="48" fillId="0" borderId="0" xfId="0" applyNumberFormat="1" applyFont="1" applyProtection="1">
      <protection locked="0"/>
    </xf>
    <xf numFmtId="0" fontId="42" fillId="0" borderId="37" xfId="0" applyFont="1" applyBorder="1" applyAlignment="1" applyProtection="1">
      <alignment horizontal="center" vertical="top"/>
      <protection locked="0"/>
    </xf>
    <xf numFmtId="0" fontId="42" fillId="0" borderId="27" xfId="0" applyFont="1" applyBorder="1" applyAlignment="1" applyProtection="1">
      <alignment horizontal="center" vertical="top"/>
      <protection locked="0"/>
    </xf>
    <xf numFmtId="0" fontId="16" fillId="0" borderId="4" xfId="15" applyFont="1" applyFill="1" applyBorder="1" applyAlignment="1" applyProtection="1">
      <alignment horizontal="center" vertical="top"/>
      <protection locked="0"/>
    </xf>
    <xf numFmtId="168" fontId="40" fillId="0" borderId="8" xfId="0" applyNumberFormat="1" applyFont="1" applyBorder="1" applyAlignment="1">
      <alignment horizontal="left" vertical="top"/>
    </xf>
    <xf numFmtId="168" fontId="40" fillId="0" borderId="9" xfId="0" applyNumberFormat="1" applyFont="1" applyBorder="1" applyAlignment="1">
      <alignment horizontal="left" vertical="top"/>
    </xf>
    <xf numFmtId="0" fontId="50" fillId="0" borderId="0" xfId="28" applyFont="1" applyBorder="1" applyAlignment="1" applyProtection="1">
      <alignment vertical="center" wrapText="1"/>
    </xf>
    <xf numFmtId="0" fontId="50" fillId="0" borderId="0" xfId="14" applyFont="1" applyBorder="1" applyAlignment="1" applyProtection="1">
      <alignment horizontal="left"/>
    </xf>
    <xf numFmtId="0" fontId="50" fillId="0" borderId="0" xfId="14" applyFont="1" applyBorder="1" applyAlignment="1">
      <alignment horizontal="left"/>
    </xf>
    <xf numFmtId="0" fontId="46" fillId="0" borderId="0" xfId="28" applyFont="1" applyBorder="1" applyAlignment="1" applyProtection="1">
      <alignment horizontal="left" vertical="center"/>
    </xf>
    <xf numFmtId="0" fontId="46" fillId="0" borderId="0" xfId="20" applyFont="1" applyBorder="1" applyAlignment="1" applyProtection="1">
      <alignment horizontal="left"/>
    </xf>
    <xf numFmtId="0" fontId="46" fillId="0" borderId="0" xfId="28" applyFont="1" applyFill="1" applyBorder="1" applyAlignment="1" applyProtection="1">
      <alignment horizontal="left" vertical="center"/>
    </xf>
    <xf numFmtId="0" fontId="50" fillId="0" borderId="0" xfId="14" applyFont="1" applyBorder="1" applyProtection="1"/>
    <xf numFmtId="0" fontId="34" fillId="0" borderId="0" xfId="14" applyFont="1" applyBorder="1" applyProtection="1"/>
    <xf numFmtId="0" fontId="50" fillId="0" borderId="0" xfId="14" applyFont="1" applyBorder="1"/>
    <xf numFmtId="0" fontId="51" fillId="20" borderId="46" xfId="14" applyFont="1" applyFill="1" applyBorder="1" applyAlignment="1">
      <alignment horizontal="left"/>
    </xf>
    <xf numFmtId="0" fontId="50" fillId="20" borderId="12" xfId="14" applyFont="1" applyFill="1" applyBorder="1" applyAlignment="1" applyProtection="1">
      <alignment horizontal="left"/>
    </xf>
    <xf numFmtId="0" fontId="50" fillId="20" borderId="12" xfId="14" applyFont="1" applyFill="1" applyBorder="1"/>
    <xf numFmtId="0" fontId="50" fillId="20" borderId="12" xfId="14" applyFont="1" applyFill="1" applyBorder="1" applyAlignment="1">
      <alignment horizontal="left"/>
    </xf>
    <xf numFmtId="0" fontId="50" fillId="20" borderId="12" xfId="14" applyFont="1" applyFill="1" applyBorder="1" applyProtection="1"/>
    <xf numFmtId="0" fontId="52" fillId="20" borderId="12" xfId="14" applyFont="1" applyFill="1" applyBorder="1" applyProtection="1"/>
    <xf numFmtId="0" fontId="50" fillId="20" borderId="35" xfId="14" applyFont="1" applyFill="1" applyBorder="1" applyProtection="1"/>
    <xf numFmtId="0" fontId="50" fillId="0" borderId="46" xfId="14" applyFont="1" applyBorder="1" applyProtection="1"/>
    <xf numFmtId="0" fontId="50" fillId="0" borderId="12" xfId="14" applyFont="1" applyBorder="1"/>
    <xf numFmtId="0" fontId="53" fillId="0" borderId="12" xfId="14" applyFont="1" applyBorder="1"/>
    <xf numFmtId="0" fontId="50" fillId="0" borderId="12" xfId="14" applyFont="1" applyBorder="1" applyProtection="1"/>
    <xf numFmtId="0" fontId="34" fillId="0" borderId="12" xfId="14" applyFont="1" applyFill="1" applyBorder="1" applyProtection="1"/>
    <xf numFmtId="0" fontId="50" fillId="0" borderId="35" xfId="14" applyFont="1" applyBorder="1" applyProtection="1"/>
    <xf numFmtId="0" fontId="50" fillId="0" borderId="47" xfId="14" applyFont="1" applyBorder="1" applyProtection="1"/>
    <xf numFmtId="0" fontId="34" fillId="0" borderId="0" xfId="14" applyFont="1" applyFill="1" applyBorder="1" applyProtection="1"/>
    <xf numFmtId="0" fontId="50" fillId="0" borderId="25" xfId="14" applyFont="1" applyBorder="1" applyProtection="1"/>
    <xf numFmtId="0" fontId="50" fillId="0" borderId="0" xfId="14" applyFont="1" applyBorder="1" applyAlignment="1" applyProtection="1">
      <alignment wrapText="1"/>
    </xf>
    <xf numFmtId="0" fontId="50" fillId="0" borderId="0" xfId="14" applyFont="1" applyFill="1" applyBorder="1" applyAlignment="1" applyProtection="1">
      <alignment horizontal="left"/>
    </xf>
    <xf numFmtId="0" fontId="50" fillId="0" borderId="47" xfId="14" applyFont="1" applyBorder="1"/>
    <xf numFmtId="0" fontId="50" fillId="0" borderId="25" xfId="14" applyFont="1" applyBorder="1"/>
    <xf numFmtId="0" fontId="50" fillId="0" borderId="48" xfId="14" applyFont="1" applyBorder="1"/>
    <xf numFmtId="0" fontId="50" fillId="0" borderId="3" xfId="14" applyFont="1" applyBorder="1"/>
    <xf numFmtId="0" fontId="50" fillId="0" borderId="38" xfId="14" applyFont="1" applyBorder="1"/>
    <xf numFmtId="0" fontId="50" fillId="20" borderId="7" xfId="14" applyFont="1" applyFill="1" applyBorder="1"/>
    <xf numFmtId="0" fontId="50" fillId="20" borderId="26" xfId="14" applyFont="1" applyFill="1" applyBorder="1"/>
    <xf numFmtId="0" fontId="33" fillId="0" borderId="0" xfId="14" applyFont="1" applyBorder="1" applyAlignment="1">
      <alignment vertical="center"/>
    </xf>
    <xf numFmtId="0" fontId="50" fillId="0" borderId="46" xfId="14" applyFont="1" applyBorder="1"/>
    <xf numFmtId="0" fontId="50" fillId="0" borderId="35" xfId="14" applyFont="1" applyBorder="1"/>
    <xf numFmtId="0" fontId="33" fillId="0" borderId="0" xfId="0" applyFont="1" applyBorder="1" applyAlignment="1">
      <alignment vertical="center"/>
    </xf>
    <xf numFmtId="0" fontId="33" fillId="0" borderId="3" xfId="0" applyFont="1" applyBorder="1" applyAlignment="1">
      <alignment vertical="center"/>
    </xf>
    <xf numFmtId="0" fontId="50" fillId="20" borderId="0" xfId="14" applyFont="1" applyFill="1" applyBorder="1"/>
    <xf numFmtId="0" fontId="33" fillId="20" borderId="0" xfId="0" applyFont="1" applyFill="1" applyBorder="1" applyAlignment="1">
      <alignment vertical="center"/>
    </xf>
    <xf numFmtId="0" fontId="50" fillId="0" borderId="0" xfId="14" applyFont="1" applyFill="1" applyBorder="1" applyAlignment="1" applyProtection="1">
      <alignment horizontal="center"/>
      <protection locked="0"/>
    </xf>
    <xf numFmtId="0" fontId="51" fillId="20" borderId="47" xfId="14" applyFont="1" applyFill="1" applyBorder="1"/>
    <xf numFmtId="0" fontId="53" fillId="0" borderId="12" xfId="0" applyFont="1" applyBorder="1" applyAlignment="1">
      <alignment vertical="center"/>
    </xf>
    <xf numFmtId="0" fontId="54" fillId="9" borderId="49" xfId="17" applyFont="1" applyFill="1" applyBorder="1"/>
    <xf numFmtId="0" fontId="54" fillId="9" borderId="50" xfId="17" applyFont="1" applyFill="1" applyBorder="1"/>
    <xf numFmtId="0" fontId="54" fillId="9" borderId="51" xfId="17" applyFont="1" applyFill="1" applyBorder="1"/>
    <xf numFmtId="0" fontId="54" fillId="0" borderId="0" xfId="17" applyFont="1" applyFill="1"/>
    <xf numFmtId="0" fontId="54" fillId="9" borderId="52" xfId="17" applyFont="1" applyFill="1" applyBorder="1"/>
    <xf numFmtId="0" fontId="54" fillId="9" borderId="0" xfId="17" applyFont="1" applyFill="1" applyBorder="1"/>
    <xf numFmtId="0" fontId="54" fillId="9" borderId="53" xfId="17" applyFont="1" applyFill="1" applyBorder="1"/>
    <xf numFmtId="0" fontId="54" fillId="0" borderId="0" xfId="17" applyFont="1" applyFill="1" applyAlignment="1">
      <alignment horizontal="center" vertical="center"/>
    </xf>
    <xf numFmtId="0" fontId="55" fillId="9" borderId="52" xfId="30" applyFont="1" applyFill="1" applyBorder="1" applyAlignment="1">
      <alignment horizontal="right" vertical="center" wrapText="1"/>
    </xf>
    <xf numFmtId="0" fontId="54" fillId="9" borderId="0" xfId="17" applyFont="1" applyFill="1" applyBorder="1" applyAlignment="1">
      <alignment horizontal="right" vertical="center"/>
    </xf>
    <xf numFmtId="0" fontId="54" fillId="9" borderId="53" xfId="17" applyFont="1" applyFill="1" applyBorder="1" applyAlignment="1">
      <alignment horizontal="right" vertical="center"/>
    </xf>
    <xf numFmtId="0" fontId="54" fillId="0" borderId="0" xfId="17" applyFont="1" applyFill="1" applyBorder="1"/>
    <xf numFmtId="0" fontId="33" fillId="0" borderId="0" xfId="10" applyFont="1" applyFill="1" applyBorder="1" applyAlignment="1" applyProtection="1"/>
    <xf numFmtId="0" fontId="54" fillId="0" borderId="52" xfId="17" applyFont="1" applyFill="1" applyBorder="1"/>
    <xf numFmtId="0" fontId="54" fillId="0" borderId="53" xfId="17" applyFont="1" applyFill="1" applyBorder="1"/>
    <xf numFmtId="0" fontId="33" fillId="0" borderId="0" xfId="0" applyFont="1"/>
    <xf numFmtId="0" fontId="38" fillId="0" borderId="0" xfId="0" applyFont="1" applyBorder="1" applyAlignment="1">
      <alignment horizontal="left" vertical="top"/>
    </xf>
    <xf numFmtId="0" fontId="33" fillId="0" borderId="0" xfId="0" applyFont="1" applyBorder="1"/>
    <xf numFmtId="0" fontId="58" fillId="0" borderId="0" xfId="0" applyFont="1" applyBorder="1" applyAlignment="1">
      <alignment horizontal="left" vertical="top"/>
    </xf>
    <xf numFmtId="0" fontId="57" fillId="0" borderId="0" xfId="0" applyFont="1" applyBorder="1" applyAlignment="1">
      <alignment horizontal="left" vertical="top"/>
    </xf>
    <xf numFmtId="0" fontId="33" fillId="0" borderId="0" xfId="0" applyFont="1" applyProtection="1">
      <protection locked="0"/>
    </xf>
    <xf numFmtId="0" fontId="33" fillId="0" borderId="3" xfId="14" applyFont="1" applyBorder="1" applyAlignment="1">
      <alignment vertical="center"/>
    </xf>
    <xf numFmtId="0" fontId="53" fillId="0" borderId="0" xfId="14" applyFont="1" applyBorder="1"/>
    <xf numFmtId="0" fontId="51" fillId="20" borderId="61" xfId="14" applyFont="1" applyFill="1" applyBorder="1" applyAlignment="1" applyProtection="1">
      <alignment horizontal="left"/>
    </xf>
    <xf numFmtId="0" fontId="33" fillId="20" borderId="7" xfId="0" applyFont="1" applyFill="1" applyBorder="1" applyAlignment="1">
      <alignment vertical="center"/>
    </xf>
    <xf numFmtId="0" fontId="50" fillId="0" borderId="0" xfId="14" applyFont="1" applyFill="1" applyBorder="1" applyAlignment="1" applyProtection="1">
      <protection locked="0"/>
    </xf>
    <xf numFmtId="0" fontId="50" fillId="0" borderId="0" xfId="14" applyFont="1" applyFill="1" applyBorder="1"/>
    <xf numFmtId="0" fontId="51" fillId="20" borderId="48" xfId="14" applyFont="1" applyFill="1" applyBorder="1"/>
    <xf numFmtId="0" fontId="50" fillId="20" borderId="3" xfId="14" applyFont="1" applyFill="1" applyBorder="1"/>
    <xf numFmtId="0" fontId="50" fillId="0" borderId="35" xfId="14" applyFont="1" applyFill="1" applyBorder="1"/>
    <xf numFmtId="0" fontId="50" fillId="0" borderId="25" xfId="14" applyFont="1" applyFill="1" applyBorder="1"/>
    <xf numFmtId="0" fontId="50" fillId="0" borderId="3" xfId="14" applyFont="1" applyFill="1" applyBorder="1"/>
    <xf numFmtId="0" fontId="50" fillId="0" borderId="38" xfId="14" applyFont="1" applyFill="1" applyBorder="1"/>
    <xf numFmtId="0" fontId="16" fillId="0" borderId="4" xfId="15" applyFont="1" applyFill="1" applyBorder="1" applyAlignment="1" applyProtection="1">
      <alignment horizontal="center" vertical="center"/>
    </xf>
    <xf numFmtId="168" fontId="40" fillId="0" borderId="11" xfId="0" applyNumberFormat="1" applyFont="1" applyBorder="1" applyAlignment="1">
      <alignment horizontal="left" vertical="top"/>
    </xf>
    <xf numFmtId="0" fontId="42" fillId="0" borderId="12" xfId="19" applyFont="1" applyBorder="1" applyAlignment="1" applyProtection="1">
      <alignment vertical="top" wrapText="1"/>
    </xf>
    <xf numFmtId="49" fontId="16" fillId="0" borderId="4" xfId="15" applyNumberFormat="1" applyFont="1" applyFill="1" applyBorder="1" applyAlignment="1" applyProtection="1">
      <alignment horizontal="center" vertical="center"/>
    </xf>
    <xf numFmtId="0" fontId="42" fillId="0" borderId="25" xfId="19" applyFont="1" applyBorder="1" applyAlignment="1" applyProtection="1">
      <alignment vertical="top" wrapText="1"/>
    </xf>
    <xf numFmtId="0" fontId="40" fillId="11" borderId="12" xfId="40" applyFont="1" applyFill="1" applyBorder="1" applyAlignment="1" applyProtection="1">
      <alignment horizontal="left" vertical="top"/>
    </xf>
    <xf numFmtId="0" fontId="42" fillId="0" borderId="26" xfId="0" applyFont="1" applyFill="1" applyBorder="1" applyAlignment="1">
      <alignment vertical="top"/>
    </xf>
    <xf numFmtId="0" fontId="16" fillId="0" borderId="37" xfId="15" applyFont="1" applyFill="1" applyBorder="1" applyAlignment="1" applyProtection="1">
      <alignment horizontal="center" vertical="center"/>
    </xf>
    <xf numFmtId="0" fontId="40" fillId="12" borderId="7" xfId="40" applyFont="1" applyFill="1" applyBorder="1" applyAlignment="1" applyProtection="1">
      <alignment horizontal="left" vertical="center"/>
    </xf>
    <xf numFmtId="0" fontId="18" fillId="0" borderId="4" xfId="40" applyFont="1" applyFill="1" applyBorder="1" applyAlignment="1" applyProtection="1">
      <alignment horizontal="center" vertical="center"/>
      <protection locked="0"/>
    </xf>
    <xf numFmtId="0" fontId="40" fillId="11" borderId="7" xfId="40" applyFont="1" applyFill="1" applyBorder="1" applyAlignment="1" applyProtection="1">
      <alignment horizontal="center" vertical="center"/>
    </xf>
    <xf numFmtId="0" fontId="40" fillId="11" borderId="7" xfId="40" applyFont="1" applyFill="1" applyBorder="1" applyAlignment="1" applyProtection="1">
      <alignment horizontal="left" vertical="center"/>
    </xf>
    <xf numFmtId="0" fontId="42" fillId="0" borderId="4" xfId="0" applyFont="1" applyBorder="1" applyAlignment="1">
      <alignment horizontal="center" vertical="center"/>
    </xf>
    <xf numFmtId="0" fontId="42" fillId="0" borderId="26" xfId="0" applyFont="1" applyFill="1" applyBorder="1" applyAlignment="1">
      <alignment vertical="top" wrapText="1"/>
    </xf>
    <xf numFmtId="0" fontId="16" fillId="0" borderId="4" xfId="16" applyFont="1" applyFill="1" applyBorder="1" applyAlignment="1" applyProtection="1">
      <alignment horizontal="center" vertical="center"/>
    </xf>
    <xf numFmtId="0" fontId="42" fillId="0" borderId="27" xfId="0" applyFont="1" applyFill="1" applyBorder="1" applyAlignment="1" applyProtection="1">
      <alignment horizontal="center" vertical="center"/>
      <protection locked="0"/>
    </xf>
    <xf numFmtId="0" fontId="42" fillId="0" borderId="4" xfId="0" applyFont="1" applyFill="1" applyBorder="1" applyAlignment="1" applyProtection="1">
      <alignment horizontal="center" vertical="center"/>
      <protection locked="0"/>
    </xf>
    <xf numFmtId="0" fontId="18" fillId="0" borderId="27" xfId="40" applyFont="1" applyFill="1" applyBorder="1" applyAlignment="1" applyProtection="1">
      <alignment horizontal="center" vertical="center"/>
    </xf>
    <xf numFmtId="0" fontId="42" fillId="0" borderId="4" xfId="16" applyFont="1" applyFill="1" applyBorder="1" applyAlignment="1" applyProtection="1">
      <alignment horizontal="center" vertical="center"/>
      <protection locked="0"/>
    </xf>
    <xf numFmtId="0" fontId="42" fillId="0" borderId="4" xfId="0" applyFont="1" applyFill="1" applyBorder="1" applyAlignment="1">
      <alignment horizontal="center" vertical="center"/>
    </xf>
    <xf numFmtId="0" fontId="18" fillId="0" borderId="4" xfId="40" applyFont="1" applyFill="1" applyBorder="1" applyAlignment="1" applyProtection="1">
      <alignment horizontal="center" vertical="center"/>
    </xf>
    <xf numFmtId="0" fontId="42" fillId="0" borderId="26" xfId="0" applyFont="1" applyFill="1" applyBorder="1" applyAlignment="1" applyProtection="1">
      <alignment horizontal="center" vertical="center"/>
      <protection locked="0"/>
    </xf>
    <xf numFmtId="0" fontId="18" fillId="0" borderId="37" xfId="40" applyFont="1" applyFill="1" applyBorder="1" applyAlignment="1" applyProtection="1">
      <alignment horizontal="center" vertical="center"/>
    </xf>
    <xf numFmtId="166" fontId="42" fillId="0" borderId="0" xfId="19" applyNumberFormat="1" applyFont="1" applyBorder="1" applyAlignment="1" applyProtection="1">
      <alignment horizontal="left" vertical="top" wrapText="1"/>
    </xf>
    <xf numFmtId="0" fontId="40" fillId="13" borderId="7" xfId="40" applyFont="1" applyFill="1" applyBorder="1" applyAlignment="1" applyProtection="1">
      <alignment horizontal="left" vertical="center"/>
    </xf>
    <xf numFmtId="0" fontId="42" fillId="0" borderId="4" xfId="40" applyFont="1" applyFill="1" applyBorder="1" applyAlignment="1" applyProtection="1">
      <alignment horizontal="center" vertical="center"/>
    </xf>
    <xf numFmtId="0" fontId="42" fillId="0" borderId="35" xfId="0" applyFont="1" applyBorder="1" applyAlignment="1">
      <alignment vertical="top"/>
    </xf>
    <xf numFmtId="0" fontId="16" fillId="0" borderId="25" xfId="2" applyFont="1" applyFill="1" applyBorder="1" applyAlignment="1" applyProtection="1">
      <alignment horizontal="left" vertical="top" wrapText="1"/>
    </xf>
    <xf numFmtId="0" fontId="16" fillId="0" borderId="26" xfId="15" applyFont="1" applyFill="1" applyBorder="1" applyAlignment="1" applyProtection="1">
      <alignment horizontal="center" vertical="center"/>
    </xf>
    <xf numFmtId="0" fontId="42" fillId="9" borderId="15" xfId="0" applyFont="1" applyFill="1" applyBorder="1" applyAlignment="1" applyProtection="1">
      <alignment horizontal="center" vertical="center"/>
      <protection locked="0"/>
    </xf>
    <xf numFmtId="0" fontId="16" fillId="9" borderId="15" xfId="15" applyFont="1" applyFill="1" applyBorder="1" applyAlignment="1" applyProtection="1">
      <alignment horizontal="center" vertical="center"/>
    </xf>
    <xf numFmtId="169" fontId="40" fillId="0" borderId="0" xfId="19" applyNumberFormat="1" applyFont="1" applyFill="1" applyBorder="1" applyAlignment="1" applyProtection="1">
      <alignment horizontal="left" vertical="top"/>
    </xf>
    <xf numFmtId="180" fontId="40" fillId="0" borderId="10" xfId="0" applyNumberFormat="1" applyFont="1" applyFill="1" applyBorder="1" applyAlignment="1">
      <alignment horizontal="left" vertical="top"/>
    </xf>
    <xf numFmtId="0" fontId="16" fillId="0" borderId="4" xfId="15" applyFont="1" applyFill="1" applyBorder="1" applyAlignment="1" applyProtection="1">
      <alignment horizontal="center"/>
    </xf>
    <xf numFmtId="0" fontId="16" fillId="0" borderId="4" xfId="15" applyFont="1" applyFill="1" applyBorder="1" applyAlignment="1" applyProtection="1">
      <alignment horizontal="center"/>
      <protection locked="0"/>
    </xf>
    <xf numFmtId="0" fontId="16" fillId="0" borderId="26" xfId="15" applyFont="1" applyFill="1" applyBorder="1" applyAlignment="1" applyProtection="1">
      <alignment horizontal="center" vertical="center"/>
      <protection locked="0"/>
    </xf>
    <xf numFmtId="184" fontId="40" fillId="0" borderId="11" xfId="0" applyNumberFormat="1" applyFont="1" applyBorder="1" applyAlignment="1">
      <alignment horizontal="left" vertical="top"/>
    </xf>
    <xf numFmtId="0" fontId="16" fillId="0" borderId="27" xfId="15" applyFont="1" applyFill="1" applyBorder="1" applyAlignment="1" applyProtection="1">
      <alignment horizontal="center" vertical="center"/>
    </xf>
    <xf numFmtId="0" fontId="42" fillId="0" borderId="27" xfId="0" applyFont="1" applyBorder="1" applyAlignment="1" applyProtection="1">
      <alignment horizontal="center"/>
      <protection locked="0"/>
    </xf>
    <xf numFmtId="0" fontId="16" fillId="0" borderId="74" xfId="15" applyFont="1" applyFill="1" applyBorder="1" applyAlignment="1" applyProtection="1">
      <alignment horizontal="center" vertical="center"/>
    </xf>
    <xf numFmtId="0" fontId="42" fillId="0" borderId="76" xfId="0" applyFont="1" applyBorder="1" applyAlignment="1" applyProtection="1">
      <alignment horizontal="center" vertical="center"/>
      <protection locked="0"/>
    </xf>
    <xf numFmtId="0" fontId="22" fillId="0" borderId="4" xfId="40" applyFont="1" applyFill="1" applyBorder="1" applyAlignment="1" applyProtection="1">
      <alignment horizontal="center" vertical="center"/>
    </xf>
    <xf numFmtId="0" fontId="16" fillId="0" borderId="4" xfId="2" applyFont="1" applyFill="1" applyBorder="1" applyAlignment="1" applyProtection="1">
      <alignment horizontal="center" vertical="center" wrapText="1"/>
    </xf>
    <xf numFmtId="0" fontId="22" fillId="0" borderId="27" xfId="40" applyFont="1" applyFill="1" applyBorder="1" applyAlignment="1" applyProtection="1">
      <alignment horizontal="center" vertical="center"/>
    </xf>
    <xf numFmtId="0" fontId="22" fillId="0" borderId="37" xfId="40" applyFont="1" applyFill="1" applyBorder="1" applyAlignment="1" applyProtection="1">
      <alignment horizontal="center" vertical="center"/>
    </xf>
    <xf numFmtId="0" fontId="42" fillId="0" borderId="27" xfId="0" applyFont="1" applyBorder="1" applyAlignment="1">
      <alignment horizontal="center" vertical="center"/>
    </xf>
    <xf numFmtId="0" fontId="16" fillId="0" borderId="38" xfId="15" applyFont="1" applyFill="1" applyBorder="1" applyAlignment="1" applyProtection="1">
      <alignment horizontal="center" vertical="center"/>
      <protection locked="0"/>
    </xf>
    <xf numFmtId="198" fontId="40" fillId="0" borderId="8" xfId="0" applyNumberFormat="1" applyFont="1" applyFill="1" applyBorder="1" applyAlignment="1">
      <alignment horizontal="left" vertical="top"/>
    </xf>
    <xf numFmtId="198" fontId="40" fillId="0" borderId="11" xfId="0" applyNumberFormat="1" applyFont="1" applyBorder="1" applyAlignment="1">
      <alignment horizontal="left" vertical="top"/>
    </xf>
    <xf numFmtId="164" fontId="40" fillId="0" borderId="10" xfId="0" applyNumberFormat="1" applyFont="1" applyBorder="1" applyAlignment="1">
      <alignment horizontal="left" vertical="top"/>
    </xf>
    <xf numFmtId="0" fontId="42" fillId="0" borderId="38" xfId="0" applyFont="1" applyBorder="1" applyAlignment="1">
      <alignment vertical="top" wrapText="1"/>
    </xf>
    <xf numFmtId="198" fontId="40" fillId="0" borderId="10" xfId="0" applyNumberFormat="1" applyFont="1" applyBorder="1" applyAlignment="1">
      <alignment horizontal="left" vertical="top"/>
    </xf>
    <xf numFmtId="0" fontId="16" fillId="0" borderId="12" xfId="2" applyFont="1" applyFill="1" applyBorder="1" applyAlignment="1" applyProtection="1">
      <alignment horizontal="left" vertical="top" wrapText="1"/>
    </xf>
    <xf numFmtId="0" fontId="16" fillId="0" borderId="0" xfId="2" applyFont="1" applyFill="1" applyBorder="1" applyAlignment="1" applyProtection="1">
      <alignment horizontal="left" vertical="top" wrapText="1"/>
    </xf>
    <xf numFmtId="0" fontId="16" fillId="0" borderId="37" xfId="15" applyFont="1" applyFill="1" applyBorder="1" applyAlignment="1" applyProtection="1">
      <alignment horizontal="center" vertical="center"/>
      <protection locked="0"/>
    </xf>
    <xf numFmtId="0" fontId="16" fillId="0" borderId="7" xfId="2" applyFont="1" applyFill="1" applyBorder="1" applyAlignment="1" applyProtection="1">
      <alignment horizontal="left" vertical="top"/>
    </xf>
    <xf numFmtId="0" fontId="16" fillId="0" borderId="4" xfId="15" applyFont="1" applyFill="1" applyBorder="1" applyAlignment="1" applyProtection="1">
      <alignment horizontal="center" vertical="center"/>
      <protection locked="0"/>
    </xf>
    <xf numFmtId="0" fontId="16" fillId="0" borderId="27" xfId="15" applyFont="1" applyFill="1" applyBorder="1" applyAlignment="1" applyProtection="1">
      <alignment horizontal="center" vertical="center"/>
      <protection locked="0"/>
    </xf>
    <xf numFmtId="0" fontId="16" fillId="0" borderId="12" xfId="2" applyFont="1" applyFill="1" applyBorder="1" applyAlignment="1" applyProtection="1">
      <alignment horizontal="left" vertical="top"/>
    </xf>
    <xf numFmtId="0" fontId="16" fillId="0" borderId="35" xfId="2" applyFont="1" applyFill="1" applyBorder="1" applyAlignment="1" applyProtection="1">
      <alignment horizontal="left" vertical="top" wrapText="1"/>
    </xf>
    <xf numFmtId="0" fontId="16" fillId="0" borderId="7" xfId="2" applyFont="1" applyFill="1" applyBorder="1" applyAlignment="1" applyProtection="1">
      <alignment horizontal="left" vertical="top" wrapText="1"/>
    </xf>
    <xf numFmtId="0" fontId="16" fillId="0" borderId="12" xfId="2" applyFont="1" applyFill="1" applyBorder="1" applyAlignment="1" applyProtection="1">
      <alignment horizontal="left" vertical="top" wrapText="1"/>
    </xf>
    <xf numFmtId="0" fontId="16" fillId="0" borderId="7" xfId="2" applyFont="1" applyFill="1" applyBorder="1" applyAlignment="1" applyProtection="1">
      <alignment vertical="top"/>
    </xf>
    <xf numFmtId="0" fontId="16" fillId="0" borderId="26" xfId="2" applyFont="1" applyFill="1" applyBorder="1" applyAlignment="1" applyProtection="1">
      <alignment vertical="top"/>
    </xf>
    <xf numFmtId="0" fontId="16" fillId="0" borderId="37" xfId="15" applyFont="1" applyFill="1" applyBorder="1" applyAlignment="1" applyProtection="1">
      <alignment horizontal="center" vertical="center"/>
      <protection locked="0"/>
    </xf>
    <xf numFmtId="0" fontId="16" fillId="0" borderId="27" xfId="15" applyFont="1" applyFill="1" applyBorder="1" applyAlignment="1" applyProtection="1">
      <alignment horizontal="center" vertical="center"/>
      <protection locked="0"/>
    </xf>
    <xf numFmtId="0" fontId="16" fillId="0" borderId="7" xfId="2" applyFont="1" applyFill="1" applyBorder="1" applyAlignment="1" applyProtection="1">
      <alignment horizontal="left" vertical="top"/>
    </xf>
    <xf numFmtId="0" fontId="16" fillId="0" borderId="26" xfId="2" applyFont="1" applyFill="1" applyBorder="1" applyAlignment="1" applyProtection="1">
      <alignment horizontal="left" vertical="top"/>
    </xf>
    <xf numFmtId="0" fontId="16" fillId="0" borderId="26" xfId="2" applyFont="1" applyFill="1" applyBorder="1" applyAlignment="1" applyProtection="1">
      <alignment horizontal="left" vertical="top" wrapText="1"/>
    </xf>
    <xf numFmtId="0" fontId="16" fillId="0" borderId="0" xfId="2" applyFont="1" applyFill="1" applyBorder="1" applyAlignment="1" applyProtection="1">
      <alignment horizontal="left" vertical="top" wrapText="1"/>
    </xf>
    <xf numFmtId="0" fontId="16" fillId="0" borderId="3" xfId="2" applyFont="1" applyFill="1" applyBorder="1" applyAlignment="1" applyProtection="1">
      <alignment horizontal="left" vertical="top" wrapText="1"/>
    </xf>
    <xf numFmtId="0" fontId="42" fillId="0" borderId="15" xfId="0" applyFont="1" applyBorder="1" applyAlignment="1" applyProtection="1">
      <alignment horizontal="center" vertical="center"/>
      <protection locked="0"/>
    </xf>
    <xf numFmtId="0" fontId="42" fillId="0" borderId="27" xfId="0" applyFont="1" applyBorder="1" applyAlignment="1" applyProtection="1">
      <alignment horizontal="center" vertical="center"/>
      <protection locked="0"/>
    </xf>
    <xf numFmtId="0" fontId="42" fillId="0" borderId="26" xfId="0" applyFont="1" applyBorder="1" applyAlignment="1">
      <alignment horizontal="left" vertical="top" wrapText="1"/>
    </xf>
    <xf numFmtId="0" fontId="16" fillId="0" borderId="12" xfId="2" applyFont="1" applyFill="1" applyBorder="1" applyAlignment="1" applyProtection="1">
      <alignment horizontal="left" vertical="top"/>
    </xf>
    <xf numFmtId="0" fontId="18" fillId="0" borderId="37" xfId="40" applyFont="1" applyFill="1" applyBorder="1" applyAlignment="1" applyProtection="1">
      <alignment horizontal="center" vertical="center"/>
      <protection locked="0"/>
    </xf>
    <xf numFmtId="0" fontId="18" fillId="0" borderId="27" xfId="40" applyFont="1" applyFill="1" applyBorder="1" applyAlignment="1" applyProtection="1">
      <alignment horizontal="center" vertical="center"/>
      <protection locked="0"/>
    </xf>
    <xf numFmtId="0" fontId="16" fillId="0" borderId="4" xfId="15" applyFont="1" applyFill="1" applyBorder="1" applyAlignment="1" applyProtection="1">
      <alignment horizontal="center" vertical="center"/>
      <protection locked="0"/>
    </xf>
    <xf numFmtId="0" fontId="16" fillId="0" borderId="7" xfId="2" applyFont="1" applyFill="1" applyBorder="1" applyAlignment="1" applyProtection="1">
      <alignment vertical="top" wrapText="1"/>
    </xf>
    <xf numFmtId="0" fontId="18" fillId="0" borderId="15" xfId="40" applyFont="1" applyFill="1" applyBorder="1" applyAlignment="1" applyProtection="1">
      <alignment horizontal="center" vertical="center"/>
      <protection locked="0"/>
    </xf>
    <xf numFmtId="0" fontId="40" fillId="0" borderId="10" xfId="0" applyNumberFormat="1" applyFont="1" applyBorder="1" applyAlignment="1">
      <alignment horizontal="left" vertical="top"/>
    </xf>
    <xf numFmtId="0" fontId="0" fillId="0" borderId="0" xfId="0"/>
    <xf numFmtId="0" fontId="39" fillId="0" borderId="0" xfId="0" applyFont="1" applyBorder="1" applyAlignment="1">
      <alignment vertical="top"/>
    </xf>
    <xf numFmtId="169" fontId="40" fillId="0" borderId="0" xfId="0" applyNumberFormat="1" applyFont="1" applyBorder="1" applyAlignment="1">
      <alignment horizontal="left" vertical="top"/>
    </xf>
    <xf numFmtId="169" fontId="40" fillId="0" borderId="3" xfId="0" applyNumberFormat="1" applyFont="1" applyBorder="1" applyAlignment="1">
      <alignment horizontal="left" vertical="top"/>
    </xf>
    <xf numFmtId="0" fontId="42" fillId="0" borderId="0" xfId="0" applyFont="1" applyBorder="1" applyAlignment="1">
      <alignment vertical="top"/>
    </xf>
    <xf numFmtId="0" fontId="42" fillId="0" borderId="0" xfId="0" applyFont="1" applyFill="1" applyBorder="1" applyAlignment="1">
      <alignment vertical="top"/>
    </xf>
    <xf numFmtId="169" fontId="40" fillId="0" borderId="0" xfId="0" applyNumberFormat="1" applyFont="1" applyFill="1" applyBorder="1" applyAlignment="1">
      <alignment horizontal="left" vertical="top"/>
    </xf>
    <xf numFmtId="0" fontId="16" fillId="0" borderId="0" xfId="0" applyFont="1" applyFill="1" applyBorder="1" applyAlignment="1">
      <alignment vertical="top"/>
    </xf>
    <xf numFmtId="176" fontId="40" fillId="0" borderId="9" xfId="0" applyNumberFormat="1" applyFont="1" applyBorder="1" applyAlignment="1">
      <alignment horizontal="left" vertical="top"/>
    </xf>
    <xf numFmtId="176" fontId="40" fillId="0" borderId="10" xfId="0" applyNumberFormat="1" applyFont="1" applyBorder="1" applyAlignment="1">
      <alignment horizontal="left" vertical="top"/>
    </xf>
    <xf numFmtId="176" fontId="40" fillId="0" borderId="11" xfId="0" applyNumberFormat="1" applyFont="1" applyBorder="1" applyAlignment="1">
      <alignment horizontal="left" vertical="top"/>
    </xf>
    <xf numFmtId="176" fontId="40" fillId="0" borderId="8" xfId="0" applyNumberFormat="1" applyFont="1" applyBorder="1" applyAlignment="1">
      <alignment horizontal="left" vertical="top"/>
    </xf>
    <xf numFmtId="177" fontId="40" fillId="0" borderId="8" xfId="0" applyNumberFormat="1" applyFont="1" applyBorder="1" applyAlignment="1">
      <alignment horizontal="left" vertical="top"/>
    </xf>
    <xf numFmtId="177" fontId="40" fillId="0" borderId="9" xfId="0" applyNumberFormat="1" applyFont="1" applyBorder="1" applyAlignment="1">
      <alignment horizontal="left" vertical="top"/>
    </xf>
    <xf numFmtId="168" fontId="40" fillId="0" borderId="10" xfId="0" applyNumberFormat="1" applyFont="1" applyBorder="1" applyAlignment="1">
      <alignment horizontal="left" vertical="top"/>
    </xf>
    <xf numFmtId="182" fontId="40" fillId="0" borderId="11" xfId="0" applyNumberFormat="1" applyFont="1" applyBorder="1" applyAlignment="1">
      <alignment horizontal="left" vertical="top"/>
    </xf>
    <xf numFmtId="182" fontId="40" fillId="0" borderId="9" xfId="0" applyNumberFormat="1" applyFont="1" applyBorder="1" applyAlignment="1">
      <alignment horizontal="left" vertical="top"/>
    </xf>
    <xf numFmtId="184" fontId="40" fillId="0" borderId="8" xfId="0" applyNumberFormat="1" applyFont="1" applyBorder="1" applyAlignment="1">
      <alignment horizontal="left" vertical="top"/>
    </xf>
    <xf numFmtId="184" fontId="40" fillId="0" borderId="9" xfId="0" applyNumberFormat="1" applyFont="1" applyBorder="1" applyAlignment="1">
      <alignment horizontal="left" vertical="top"/>
    </xf>
    <xf numFmtId="173" fontId="40" fillId="0" borderId="10" xfId="0" applyNumberFormat="1" applyFont="1" applyBorder="1" applyAlignment="1">
      <alignment horizontal="left" vertical="top"/>
    </xf>
    <xf numFmtId="173" fontId="40" fillId="0" borderId="11" xfId="0" applyNumberFormat="1" applyFont="1" applyBorder="1" applyAlignment="1">
      <alignment horizontal="left" vertical="top"/>
    </xf>
    <xf numFmtId="174" fontId="40" fillId="0" borderId="10" xfId="0" applyNumberFormat="1" applyFont="1" applyBorder="1" applyAlignment="1">
      <alignment horizontal="left" vertical="top"/>
    </xf>
    <xf numFmtId="175" fontId="40" fillId="0" borderId="11" xfId="0" applyNumberFormat="1" applyFont="1" applyBorder="1" applyAlignment="1">
      <alignment horizontal="left" vertical="top"/>
    </xf>
    <xf numFmtId="181" fontId="40" fillId="0" borderId="10" xfId="0" applyNumberFormat="1" applyFont="1" applyBorder="1" applyAlignment="1">
      <alignment horizontal="left" vertical="top"/>
    </xf>
    <xf numFmtId="186" fontId="40" fillId="0" borderId="8" xfId="0" applyNumberFormat="1" applyFont="1" applyBorder="1" applyAlignment="1">
      <alignment horizontal="left" vertical="top"/>
    </xf>
    <xf numFmtId="188" fontId="40" fillId="0" borderId="10" xfId="0" applyNumberFormat="1" applyFont="1" applyBorder="1" applyAlignment="1">
      <alignment horizontal="left" vertical="top"/>
    </xf>
    <xf numFmtId="186" fontId="40" fillId="0" borderId="10" xfId="0" applyNumberFormat="1" applyFont="1" applyBorder="1" applyAlignment="1">
      <alignment horizontal="left" vertical="top"/>
    </xf>
    <xf numFmtId="184" fontId="40" fillId="0" borderId="10" xfId="0" applyNumberFormat="1" applyFont="1" applyBorder="1" applyAlignment="1">
      <alignment horizontal="left" vertical="top"/>
    </xf>
    <xf numFmtId="0" fontId="40" fillId="13" borderId="7" xfId="40" applyFont="1" applyFill="1" applyBorder="1" applyAlignment="1" applyProtection="1">
      <alignment vertical="top"/>
    </xf>
    <xf numFmtId="0" fontId="40" fillId="13" borderId="7" xfId="40" applyFont="1" applyFill="1" applyBorder="1" applyAlignment="1" applyProtection="1">
      <alignment horizontal="center" vertical="top"/>
    </xf>
    <xf numFmtId="0" fontId="42" fillId="0" borderId="0" xfId="0" applyFont="1" applyBorder="1" applyAlignment="1">
      <alignment horizontal="left" vertical="top"/>
    </xf>
    <xf numFmtId="0" fontId="42" fillId="0" borderId="7" xfId="0" applyFont="1" applyFill="1" applyBorder="1" applyAlignment="1">
      <alignment vertical="top"/>
    </xf>
    <xf numFmtId="0" fontId="42" fillId="0" borderId="8" xfId="0" applyFont="1" applyBorder="1" applyAlignment="1">
      <alignment horizontal="left" vertical="top"/>
    </xf>
    <xf numFmtId="0" fontId="42" fillId="0" borderId="0" xfId="0" applyFont="1" applyBorder="1" applyAlignment="1">
      <alignment horizontal="left" vertical="justify"/>
    </xf>
    <xf numFmtId="0" fontId="42" fillId="0" borderId="0" xfId="0" applyFont="1" applyBorder="1" applyAlignment="1">
      <alignment vertical="top" wrapText="1"/>
    </xf>
    <xf numFmtId="0" fontId="16" fillId="14" borderId="22" xfId="36" applyFont="1" applyFill="1" applyBorder="1" applyAlignment="1" applyProtection="1">
      <alignment horizontal="center" vertical="top"/>
    </xf>
    <xf numFmtId="173" fontId="40" fillId="0" borderId="11" xfId="0" applyNumberFormat="1" applyFont="1" applyFill="1" applyBorder="1" applyAlignment="1">
      <alignment horizontal="left" vertical="top"/>
    </xf>
    <xf numFmtId="0" fontId="16" fillId="14" borderId="43" xfId="36" applyFont="1" applyFill="1" applyBorder="1" applyAlignment="1" applyProtection="1">
      <alignment horizontal="center" vertical="top"/>
    </xf>
    <xf numFmtId="0" fontId="40" fillId="13" borderId="10" xfId="40" applyFont="1" applyFill="1" applyBorder="1" applyAlignment="1" applyProtection="1">
      <alignment horizontal="left" vertical="top"/>
    </xf>
    <xf numFmtId="0" fontId="40" fillId="13" borderId="7" xfId="40" applyFont="1" applyFill="1" applyBorder="1" applyAlignment="1" applyProtection="1">
      <alignment horizontal="left" vertical="top"/>
    </xf>
    <xf numFmtId="169" fontId="42" fillId="0" borderId="3" xfId="0" applyNumberFormat="1" applyFont="1" applyBorder="1" applyAlignment="1">
      <alignment horizontal="left" vertical="top"/>
    </xf>
    <xf numFmtId="176" fontId="40" fillId="0" borderId="10" xfId="0" applyNumberFormat="1" applyFont="1" applyBorder="1" applyAlignment="1">
      <alignment horizontal="left" vertical="top" wrapText="1"/>
    </xf>
    <xf numFmtId="0" fontId="16" fillId="0" borderId="4" xfId="16" applyFont="1" applyFill="1" applyBorder="1" applyAlignment="1" applyProtection="1">
      <alignment horizontal="center" vertical="center"/>
      <protection locked="0"/>
    </xf>
    <xf numFmtId="0" fontId="40" fillId="12" borderId="7" xfId="40" applyFont="1" applyFill="1" applyBorder="1" applyAlignment="1" applyProtection="1">
      <alignment horizontal="center" vertical="center"/>
    </xf>
    <xf numFmtId="0" fontId="42" fillId="0" borderId="4" xfId="40" applyFont="1" applyFill="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17" fillId="7" borderId="21" xfId="40" applyFont="1" applyFill="1" applyBorder="1" applyAlignment="1" applyProtection="1">
      <alignment horizontal="center" vertical="center"/>
    </xf>
    <xf numFmtId="0" fontId="17" fillId="7" borderId="21" xfId="40" applyFont="1" applyFill="1" applyBorder="1" applyAlignment="1" applyProtection="1">
      <alignment horizontal="left" vertical="center"/>
    </xf>
    <xf numFmtId="0" fontId="40" fillId="13" borderId="7" xfId="40" applyFont="1" applyFill="1" applyBorder="1" applyAlignment="1" applyProtection="1">
      <alignment horizontal="center" vertical="center"/>
    </xf>
    <xf numFmtId="0" fontId="42" fillId="0" borderId="37" xfId="40" applyFont="1" applyFill="1" applyBorder="1" applyAlignment="1" applyProtection="1">
      <alignment horizontal="center" vertical="center"/>
      <protection locked="0"/>
    </xf>
    <xf numFmtId="0" fontId="42" fillId="0" borderId="37" xfId="0" applyFont="1" applyBorder="1" applyAlignment="1" applyProtection="1">
      <alignment horizontal="center" vertical="center"/>
      <protection locked="0"/>
    </xf>
    <xf numFmtId="0" fontId="42" fillId="0" borderId="4" xfId="0" applyFont="1" applyBorder="1" applyAlignment="1" applyProtection="1">
      <alignment horizontal="center"/>
      <protection locked="0"/>
    </xf>
    <xf numFmtId="0" fontId="42" fillId="9" borderId="4" xfId="0" applyFont="1" applyFill="1" applyBorder="1" applyAlignment="1" applyProtection="1">
      <alignment horizontal="center" vertical="center"/>
      <protection locked="0"/>
    </xf>
    <xf numFmtId="0" fontId="17" fillId="7" borderId="21" xfId="40" applyFont="1" applyFill="1" applyBorder="1" applyAlignment="1" applyProtection="1">
      <alignment vertical="center"/>
    </xf>
    <xf numFmtId="0" fontId="17" fillId="7" borderId="31" xfId="40" applyFont="1" applyFill="1" applyBorder="1" applyAlignment="1" applyProtection="1">
      <alignment horizontal="center" vertical="center"/>
    </xf>
    <xf numFmtId="0" fontId="42" fillId="0" borderId="0" xfId="0" applyFont="1" applyBorder="1" applyAlignment="1">
      <alignment vertical="center"/>
    </xf>
    <xf numFmtId="0" fontId="16" fillId="21" borderId="4" xfId="16" applyFont="1" applyFill="1" applyBorder="1" applyAlignment="1" applyProtection="1">
      <alignment horizontal="center" vertical="center"/>
      <protection locked="0"/>
    </xf>
    <xf numFmtId="0" fontId="42" fillId="0" borderId="0" xfId="0" applyFont="1" applyFill="1" applyBorder="1" applyAlignment="1">
      <alignment vertical="center"/>
    </xf>
    <xf numFmtId="0" fontId="21" fillId="0" borderId="7" xfId="36" applyFont="1" applyFill="1" applyBorder="1" applyAlignment="1" applyProtection="1">
      <alignment horizontal="left" vertical="top"/>
    </xf>
    <xf numFmtId="0" fontId="16" fillId="0" borderId="7" xfId="36" applyFont="1" applyFill="1" applyBorder="1" applyAlignment="1" applyProtection="1">
      <alignment horizontal="left" vertical="top"/>
    </xf>
    <xf numFmtId="0" fontId="16" fillId="0" borderId="7" xfId="36" applyFont="1" applyFill="1" applyBorder="1" applyAlignment="1" applyProtection="1">
      <alignment vertical="top"/>
    </xf>
    <xf numFmtId="0" fontId="16" fillId="0" borderId="7" xfId="36" applyFont="1" applyFill="1" applyBorder="1" applyAlignment="1" applyProtection="1">
      <alignment horizontal="center" vertical="top"/>
    </xf>
    <xf numFmtId="0" fontId="16" fillId="0" borderId="61" xfId="16" applyFont="1" applyFill="1" applyBorder="1" applyAlignment="1" applyProtection="1">
      <alignment horizontal="center" vertical="top"/>
      <protection locked="0"/>
    </xf>
    <xf numFmtId="0" fontId="40" fillId="0" borderId="3" xfId="36" applyFont="1" applyFill="1" applyBorder="1" applyAlignment="1" applyProtection="1">
      <alignment horizontal="left" vertical="top"/>
    </xf>
    <xf numFmtId="0" fontId="16" fillId="0" borderId="3" xfId="36" applyFont="1" applyFill="1" applyBorder="1" applyAlignment="1" applyProtection="1">
      <alignment horizontal="left" vertical="top"/>
    </xf>
    <xf numFmtId="0" fontId="16" fillId="0" borderId="3" xfId="36" applyFont="1" applyFill="1" applyBorder="1" applyAlignment="1" applyProtection="1">
      <alignment vertical="top"/>
    </xf>
    <xf numFmtId="0" fontId="16" fillId="0" borderId="3" xfId="36" applyFont="1" applyFill="1" applyBorder="1" applyAlignment="1" applyProtection="1">
      <alignment horizontal="center" vertical="top"/>
    </xf>
    <xf numFmtId="0" fontId="40" fillId="0" borderId="7" xfId="36" applyFont="1" applyFill="1" applyBorder="1" applyAlignment="1" applyProtection="1">
      <alignment horizontal="left" vertical="top"/>
    </xf>
    <xf numFmtId="0" fontId="40" fillId="10" borderId="10" xfId="36" applyFont="1" applyFill="1" applyBorder="1" applyAlignment="1" applyProtection="1">
      <alignment horizontal="left" vertical="top"/>
    </xf>
    <xf numFmtId="0" fontId="16" fillId="10" borderId="7" xfId="36" applyFont="1" applyFill="1" applyBorder="1" applyAlignment="1" applyProtection="1">
      <alignment vertical="top"/>
    </xf>
    <xf numFmtId="0" fontId="16" fillId="10" borderId="26" xfId="36" applyFont="1" applyFill="1" applyBorder="1" applyAlignment="1" applyProtection="1">
      <alignment horizontal="center" vertical="top"/>
    </xf>
    <xf numFmtId="0" fontId="42" fillId="0" borderId="7" xfId="36" applyFont="1" applyFill="1" applyBorder="1" applyAlignment="1" applyProtection="1">
      <alignment horizontal="left" vertical="top"/>
    </xf>
    <xf numFmtId="0" fontId="16" fillId="0" borderId="7" xfId="15" applyFont="1" applyFill="1" applyBorder="1" applyAlignment="1" applyProtection="1">
      <alignment horizontal="center" vertical="top"/>
      <protection locked="0"/>
    </xf>
    <xf numFmtId="0" fontId="42" fillId="0" borderId="7" xfId="0" applyFont="1" applyFill="1" applyBorder="1" applyAlignment="1">
      <alignment horizontal="center" vertical="top"/>
    </xf>
    <xf numFmtId="0" fontId="16" fillId="0" borderId="7" xfId="36" applyFont="1" applyFill="1" applyBorder="1" applyAlignment="1" applyProtection="1">
      <alignment horizontal="center" vertical="center"/>
    </xf>
    <xf numFmtId="175" fontId="40" fillId="0" borderId="8" xfId="0" applyNumberFormat="1" applyFont="1" applyBorder="1" applyAlignment="1">
      <alignment horizontal="left" vertical="top"/>
    </xf>
    <xf numFmtId="175" fontId="40" fillId="0" borderId="9" xfId="0" applyNumberFormat="1" applyFont="1" applyBorder="1" applyAlignment="1">
      <alignment horizontal="left" vertical="top"/>
    </xf>
    <xf numFmtId="0" fontId="42" fillId="0" borderId="7" xfId="36" applyFont="1" applyFill="1" applyBorder="1" applyAlignment="1" applyProtection="1">
      <alignment horizontal="left" vertical="top" wrapText="1"/>
    </xf>
    <xf numFmtId="0" fontId="16" fillId="10" borderId="7" xfId="36" applyFont="1" applyFill="1" applyBorder="1" applyAlignment="1" applyProtection="1">
      <alignment horizontal="center" vertical="center"/>
    </xf>
    <xf numFmtId="0" fontId="16" fillId="10" borderId="26" xfId="36" applyFont="1" applyFill="1" applyBorder="1" applyAlignment="1" applyProtection="1">
      <alignment horizontal="center" vertical="center"/>
    </xf>
    <xf numFmtId="0" fontId="42" fillId="0" borderId="27" xfId="40" applyFont="1" applyFill="1" applyBorder="1" applyAlignment="1" applyProtection="1">
      <alignment horizontal="center" vertical="center"/>
      <protection locked="0"/>
    </xf>
    <xf numFmtId="0" fontId="40" fillId="13" borderId="10" xfId="40" applyFont="1" applyFill="1" applyBorder="1" applyAlignment="1" applyProtection="1">
      <alignment vertical="top"/>
    </xf>
    <xf numFmtId="0" fontId="40" fillId="11" borderId="10" xfId="40" applyFont="1" applyFill="1" applyBorder="1" applyAlignment="1" applyProtection="1">
      <alignment vertical="top"/>
    </xf>
    <xf numFmtId="0" fontId="40" fillId="11" borderId="7" xfId="40" applyFont="1" applyFill="1" applyBorder="1" applyAlignment="1" applyProtection="1">
      <alignment vertical="top"/>
    </xf>
    <xf numFmtId="0" fontId="62" fillId="7" borderId="10" xfId="40" applyFont="1" applyFill="1" applyBorder="1" applyAlignment="1" applyProtection="1">
      <alignment horizontal="left" vertical="center"/>
    </xf>
    <xf numFmtId="168" fontId="40" fillId="0" borderId="10" xfId="19" applyNumberFormat="1" applyFont="1" applyBorder="1" applyAlignment="1" applyProtection="1">
      <alignment horizontal="left" vertical="top"/>
    </xf>
    <xf numFmtId="168" fontId="40" fillId="0" borderId="9" xfId="19" applyNumberFormat="1" applyFont="1" applyFill="1" applyBorder="1" applyAlignment="1" applyProtection="1">
      <alignment horizontal="left" vertical="top"/>
    </xf>
    <xf numFmtId="0" fontId="40" fillId="0" borderId="8" xfId="0" applyNumberFormat="1" applyFont="1" applyBorder="1" applyAlignment="1">
      <alignment horizontal="left" vertical="top"/>
    </xf>
    <xf numFmtId="169" fontId="21" fillId="0" borderId="3" xfId="55" applyNumberFormat="1" applyFont="1" applyBorder="1" applyAlignment="1" applyProtection="1">
      <alignment horizontal="left" vertical="top"/>
    </xf>
    <xf numFmtId="169" fontId="21" fillId="0" borderId="0" xfId="55" applyNumberFormat="1" applyFont="1" applyBorder="1" applyAlignment="1" applyProtection="1">
      <alignment horizontal="left" vertical="top"/>
    </xf>
    <xf numFmtId="188" fontId="40" fillId="0" borderId="9" xfId="55" applyNumberFormat="1" applyFont="1" applyBorder="1" applyAlignment="1" applyProtection="1">
      <alignment horizontal="left" vertical="top"/>
    </xf>
    <xf numFmtId="188" fontId="40" fillId="0" borderId="11" xfId="55" applyNumberFormat="1" applyFont="1" applyBorder="1" applyAlignment="1" applyProtection="1">
      <alignment horizontal="left" vertical="top"/>
    </xf>
    <xf numFmtId="0" fontId="16" fillId="0" borderId="3" xfId="3" applyFont="1" applyFill="1" applyBorder="1" applyAlignment="1" applyProtection="1">
      <alignment horizontal="left" vertical="top" wrapText="1"/>
    </xf>
    <xf numFmtId="0" fontId="42" fillId="0" borderId="38" xfId="0" applyFont="1" applyBorder="1" applyAlignment="1">
      <alignment vertical="top"/>
    </xf>
    <xf numFmtId="0" fontId="16" fillId="0" borderId="4" xfId="2" applyFont="1" applyFill="1" applyBorder="1" applyAlignment="1" applyProtection="1">
      <alignment horizontal="center" vertical="top"/>
    </xf>
    <xf numFmtId="0" fontId="42" fillId="0" borderId="25" xfId="40" applyFont="1" applyFill="1" applyBorder="1" applyAlignment="1" applyProtection="1">
      <alignment horizontal="left" vertical="top"/>
    </xf>
    <xf numFmtId="169" fontId="40" fillId="0" borderId="3" xfId="19" applyNumberFormat="1" applyFont="1" applyFill="1" applyBorder="1" applyAlignment="1" applyProtection="1">
      <alignment horizontal="left" vertical="top"/>
    </xf>
    <xf numFmtId="173" fontId="40" fillId="0" borderId="10" xfId="55" applyNumberFormat="1" applyFont="1" applyBorder="1" applyAlignment="1" applyProtection="1">
      <alignment horizontal="left" vertical="top"/>
    </xf>
    <xf numFmtId="0" fontId="17" fillId="7" borderId="7" xfId="40" applyFont="1" applyFill="1" applyBorder="1" applyAlignment="1" applyProtection="1">
      <alignment horizontal="left" vertical="top"/>
    </xf>
    <xf numFmtId="0" fontId="40" fillId="11" borderId="7" xfId="40" applyFont="1" applyFill="1" applyBorder="1" applyAlignment="1" applyProtection="1">
      <alignment horizontal="left" vertical="top"/>
    </xf>
    <xf numFmtId="0" fontId="16" fillId="0" borderId="4" xfId="16" applyFont="1" applyFill="1" applyBorder="1" applyAlignment="1" applyProtection="1">
      <alignment horizontal="center" vertical="top"/>
    </xf>
    <xf numFmtId="0" fontId="40" fillId="13" borderId="7" xfId="40" applyFont="1" applyFill="1" applyBorder="1" applyAlignment="1" applyProtection="1">
      <alignment horizontal="left" vertical="top"/>
    </xf>
    <xf numFmtId="0" fontId="16" fillId="0" borderId="7" xfId="3" applyFont="1" applyFill="1" applyBorder="1" applyAlignment="1" applyProtection="1">
      <alignment vertical="top"/>
    </xf>
    <xf numFmtId="0" fontId="40" fillId="12" borderId="7" xfId="40" applyFont="1" applyFill="1" applyBorder="1" applyAlignment="1" applyProtection="1">
      <alignment horizontal="left" vertical="top"/>
    </xf>
    <xf numFmtId="0" fontId="18" fillId="0" borderId="4" xfId="40" applyFont="1" applyFill="1" applyBorder="1" applyAlignment="1" applyProtection="1">
      <alignment horizontal="center" vertical="top"/>
    </xf>
    <xf numFmtId="0" fontId="42" fillId="0" borderId="12" xfId="40" applyFont="1" applyFill="1" applyBorder="1" applyAlignment="1" applyProtection="1">
      <alignment horizontal="left" vertical="top"/>
    </xf>
    <xf numFmtId="0" fontId="16" fillId="10" borderId="7" xfId="36" applyFont="1" applyFill="1" applyBorder="1" applyAlignment="1" applyProtection="1">
      <alignment horizontal="left" vertical="top"/>
    </xf>
    <xf numFmtId="0" fontId="16" fillId="0" borderId="0" xfId="3" applyFont="1" applyFill="1" applyBorder="1" applyAlignment="1" applyProtection="1">
      <alignment horizontal="left" vertical="top" wrapText="1"/>
    </xf>
    <xf numFmtId="0" fontId="16" fillId="0" borderId="3" xfId="3" applyFont="1" applyFill="1" applyBorder="1" applyAlignment="1" applyProtection="1">
      <alignment vertical="justify"/>
    </xf>
    <xf numFmtId="0" fontId="40" fillId="13" borderId="10" xfId="40" applyFont="1" applyFill="1" applyBorder="1" applyAlignment="1" applyProtection="1">
      <alignment horizontal="left" vertical="top"/>
    </xf>
    <xf numFmtId="0" fontId="40" fillId="13" borderId="7" xfId="40" applyFont="1" applyFill="1" applyBorder="1" applyAlignment="1" applyProtection="1">
      <alignment horizontal="center" vertical="top"/>
    </xf>
    <xf numFmtId="0" fontId="42" fillId="0" borderId="0" xfId="40" applyFont="1" applyFill="1" applyBorder="1" applyAlignment="1" applyProtection="1">
      <alignment horizontal="left" vertical="top"/>
    </xf>
    <xf numFmtId="0" fontId="40" fillId="12" borderId="10" xfId="40" applyFont="1" applyFill="1" applyBorder="1" applyAlignment="1" applyProtection="1">
      <alignment horizontal="left" vertical="top"/>
    </xf>
    <xf numFmtId="0" fontId="40" fillId="12" borderId="7" xfId="40" applyFont="1" applyFill="1" applyBorder="1" applyAlignment="1" applyProtection="1">
      <alignment horizontal="center" vertical="top"/>
    </xf>
    <xf numFmtId="0" fontId="40" fillId="11" borderId="10" xfId="40" applyFont="1" applyFill="1" applyBorder="1" applyAlignment="1" applyProtection="1">
      <alignment horizontal="left" vertical="top"/>
    </xf>
    <xf numFmtId="0" fontId="40" fillId="11" borderId="7" xfId="40" applyFont="1" applyFill="1" applyBorder="1" applyAlignment="1" applyProtection="1">
      <alignment horizontal="center" vertical="top"/>
    </xf>
    <xf numFmtId="0" fontId="16" fillId="10" borderId="7" xfId="36" applyFont="1" applyFill="1" applyBorder="1" applyAlignment="1" applyProtection="1">
      <alignment horizontal="center" vertical="top"/>
    </xf>
    <xf numFmtId="0" fontId="16" fillId="0" borderId="61" xfId="16" applyFont="1" applyFill="1" applyBorder="1" applyAlignment="1" applyProtection="1">
      <alignment horizontal="center" vertical="top"/>
    </xf>
    <xf numFmtId="0" fontId="16" fillId="0" borderId="48" xfId="16" applyFont="1" applyFill="1" applyBorder="1" applyAlignment="1" applyProtection="1">
      <alignment horizontal="center" vertical="top"/>
    </xf>
    <xf numFmtId="0" fontId="16" fillId="0" borderId="38" xfId="3" applyFont="1" applyFill="1" applyBorder="1" applyAlignment="1" applyProtection="1">
      <alignment horizontal="left" vertical="top" wrapText="1"/>
    </xf>
    <xf numFmtId="0" fontId="16" fillId="0" borderId="26" xfId="3" applyFont="1" applyFill="1" applyBorder="1" applyAlignment="1" applyProtection="1">
      <alignment horizontal="left" vertical="top" wrapText="1"/>
    </xf>
    <xf numFmtId="0" fontId="16" fillId="0" borderId="12" xfId="3" applyFont="1" applyFill="1" applyBorder="1" applyAlignment="1" applyProtection="1">
      <alignment horizontal="left" vertical="top"/>
    </xf>
    <xf numFmtId="0" fontId="16" fillId="0" borderId="7" xfId="3" applyFont="1" applyFill="1" applyBorder="1" applyAlignment="1" applyProtection="1">
      <alignment horizontal="left" vertical="top"/>
    </xf>
    <xf numFmtId="188" fontId="40" fillId="0" borderId="10" xfId="55" applyNumberFormat="1" applyFont="1" applyBorder="1" applyAlignment="1" applyProtection="1">
      <alignment horizontal="left" vertical="top"/>
    </xf>
    <xf numFmtId="0" fontId="42" fillId="0" borderId="7" xfId="55" applyFont="1" applyBorder="1" applyAlignment="1" applyProtection="1">
      <alignment vertical="top"/>
    </xf>
    <xf numFmtId="0" fontId="42" fillId="0" borderId="7" xfId="55" applyFont="1" applyFill="1" applyBorder="1" applyAlignment="1" applyProtection="1">
      <alignment horizontal="left" vertical="top"/>
    </xf>
    <xf numFmtId="0" fontId="42" fillId="0" borderId="7" xfId="55" applyFont="1" applyFill="1" applyBorder="1" applyAlignment="1" applyProtection="1">
      <alignment horizontal="left" vertical="top" wrapText="1"/>
    </xf>
    <xf numFmtId="0" fontId="16" fillId="0" borderId="4" xfId="16" applyFont="1" applyFill="1" applyBorder="1" applyAlignment="1" applyProtection="1">
      <alignment horizontal="center" vertical="top"/>
      <protection locked="0"/>
    </xf>
    <xf numFmtId="0" fontId="40" fillId="12" borderId="10" xfId="40" applyFont="1" applyFill="1" applyBorder="1" applyAlignment="1" applyProtection="1">
      <alignment vertical="top"/>
    </xf>
    <xf numFmtId="0" fontId="40" fillId="12" borderId="7" xfId="40" applyFont="1" applyFill="1" applyBorder="1" applyAlignment="1" applyProtection="1">
      <alignment vertical="top"/>
    </xf>
    <xf numFmtId="0" fontId="17" fillId="7" borderId="12" xfId="40" applyFont="1" applyFill="1" applyBorder="1" applyAlignment="1" applyProtection="1">
      <alignment horizontal="left" vertical="top"/>
    </xf>
    <xf numFmtId="0" fontId="17" fillId="7" borderId="12" xfId="40" applyFont="1" applyFill="1" applyBorder="1" applyAlignment="1" applyProtection="1">
      <alignment horizontal="center" vertical="top"/>
    </xf>
    <xf numFmtId="0" fontId="17" fillId="7" borderId="35" xfId="40" applyFont="1" applyFill="1" applyBorder="1" applyAlignment="1" applyProtection="1">
      <alignment horizontal="center" vertical="top"/>
    </xf>
    <xf numFmtId="0" fontId="16" fillId="14" borderId="7" xfId="36" applyFont="1" applyFill="1" applyBorder="1" applyAlignment="1" applyProtection="1">
      <alignment horizontal="center" vertical="top"/>
    </xf>
    <xf numFmtId="0" fontId="16" fillId="14" borderId="26" xfId="36" applyFont="1" applyFill="1" applyBorder="1" applyAlignment="1" applyProtection="1">
      <alignment horizontal="center" vertical="top"/>
    </xf>
    <xf numFmtId="0" fontId="17" fillId="7" borderId="7" xfId="40" applyFont="1" applyFill="1" applyBorder="1" applyAlignment="1" applyProtection="1">
      <alignment horizontal="center" vertical="top"/>
    </xf>
    <xf numFmtId="0" fontId="17" fillId="7" borderId="26" xfId="40" applyFont="1" applyFill="1" applyBorder="1" applyAlignment="1" applyProtection="1">
      <alignment horizontal="center" vertical="top"/>
    </xf>
    <xf numFmtId="189" fontId="40" fillId="0" borderId="8" xfId="0" applyNumberFormat="1" applyFont="1" applyFill="1" applyBorder="1" applyAlignment="1">
      <alignment horizontal="left" vertical="top"/>
    </xf>
    <xf numFmtId="0" fontId="21" fillId="10" borderId="10" xfId="36" applyFont="1" applyFill="1" applyBorder="1" applyAlignment="1" applyProtection="1">
      <alignment horizontal="left" vertical="top"/>
    </xf>
    <xf numFmtId="0" fontId="17" fillId="7" borderId="26" xfId="40" applyFont="1" applyFill="1" applyBorder="1" applyAlignment="1" applyProtection="1">
      <alignment horizontal="center" vertical="center"/>
    </xf>
    <xf numFmtId="0" fontId="42" fillId="14" borderId="7" xfId="0" applyFont="1" applyFill="1" applyBorder="1" applyAlignment="1">
      <alignment vertical="top"/>
    </xf>
    <xf numFmtId="0" fontId="16" fillId="14" borderId="7" xfId="15" applyFont="1" applyFill="1" applyBorder="1" applyAlignment="1" applyProtection="1">
      <alignment horizontal="center" vertical="top"/>
    </xf>
    <xf numFmtId="186" fontId="40" fillId="0" borderId="11" xfId="0" applyNumberFormat="1" applyFont="1" applyFill="1" applyBorder="1" applyAlignment="1">
      <alignment horizontal="left" vertical="top"/>
    </xf>
    <xf numFmtId="0" fontId="17" fillId="7" borderId="7" xfId="40" applyFont="1" applyFill="1" applyBorder="1" applyAlignment="1" applyProtection="1">
      <alignment horizontal="left" vertical="center"/>
    </xf>
    <xf numFmtId="0" fontId="17" fillId="7" borderId="7" xfId="40" applyFont="1" applyFill="1" applyBorder="1" applyAlignment="1" applyProtection="1">
      <alignment horizontal="center" vertical="center"/>
    </xf>
    <xf numFmtId="0" fontId="17" fillId="7" borderId="10" xfId="40" applyFont="1" applyFill="1" applyBorder="1" applyAlignment="1" applyProtection="1">
      <alignment horizontal="left" vertical="top"/>
    </xf>
    <xf numFmtId="0" fontId="17" fillId="7" borderId="10" xfId="40" applyFont="1" applyFill="1" applyBorder="1" applyAlignment="1" applyProtection="1">
      <alignment horizontal="center" vertical="top"/>
    </xf>
    <xf numFmtId="0" fontId="17" fillId="7" borderId="18" xfId="40" applyFont="1" applyFill="1" applyBorder="1" applyAlignment="1" applyProtection="1">
      <alignment horizontal="center" vertical="top"/>
    </xf>
    <xf numFmtId="0" fontId="63" fillId="0" borderId="23" xfId="0" applyFont="1" applyBorder="1" applyAlignment="1">
      <alignment horizontal="left" vertical="center"/>
    </xf>
    <xf numFmtId="0" fontId="42" fillId="0" borderId="22" xfId="0" applyFont="1" applyBorder="1" applyAlignment="1">
      <alignment horizontal="left" vertical="top"/>
    </xf>
    <xf numFmtId="0" fontId="40" fillId="0" borderId="22" xfId="0" applyFont="1" applyBorder="1" applyAlignment="1">
      <alignment vertical="center"/>
    </xf>
    <xf numFmtId="0" fontId="40" fillId="0" borderId="22" xfId="0" applyFont="1" applyBorder="1" applyAlignment="1">
      <alignment horizontal="center" vertical="top"/>
    </xf>
    <xf numFmtId="0" fontId="40" fillId="0" borderId="22" xfId="0" applyNumberFormat="1" applyFont="1" applyBorder="1" applyAlignment="1">
      <alignment horizontal="center" vertical="center"/>
    </xf>
    <xf numFmtId="0" fontId="40" fillId="0" borderId="8" xfId="55" applyFont="1" applyBorder="1" applyAlignment="1" applyProtection="1">
      <alignment vertical="top"/>
    </xf>
    <xf numFmtId="0" fontId="40" fillId="0" borderId="9" xfId="55" applyFont="1" applyBorder="1" applyAlignment="1" applyProtection="1">
      <alignment vertical="top"/>
    </xf>
    <xf numFmtId="0" fontId="16" fillId="0" borderId="3" xfId="55" applyFont="1" applyBorder="1" applyAlignment="1" applyProtection="1">
      <alignment vertical="top" wrapText="1"/>
    </xf>
    <xf numFmtId="0" fontId="16" fillId="0" borderId="3" xfId="55" applyFont="1" applyBorder="1" applyAlignment="1" applyProtection="1">
      <alignment horizontal="left" vertical="top"/>
    </xf>
    <xf numFmtId="179" fontId="40" fillId="0" borderId="8" xfId="55" applyNumberFormat="1" applyFont="1" applyBorder="1" applyAlignment="1" applyProtection="1">
      <alignment horizontal="left" vertical="top"/>
    </xf>
    <xf numFmtId="179" fontId="40" fillId="0" borderId="9" xfId="55" applyNumberFormat="1" applyFont="1" applyBorder="1" applyAlignment="1" applyProtection="1">
      <alignment horizontal="left" vertical="top"/>
    </xf>
    <xf numFmtId="186" fontId="40" fillId="0" borderId="9" xfId="55" applyNumberFormat="1" applyFont="1" applyBorder="1" applyAlignment="1" applyProtection="1">
      <alignment horizontal="left" vertical="top"/>
    </xf>
    <xf numFmtId="186" fontId="40" fillId="0" borderId="10" xfId="55" applyNumberFormat="1" applyFont="1" applyBorder="1" applyAlignment="1" applyProtection="1">
      <alignment horizontal="left" vertical="top"/>
    </xf>
    <xf numFmtId="0" fontId="62" fillId="7" borderId="10" xfId="40" applyFont="1" applyFill="1" applyBorder="1" applyAlignment="1" applyProtection="1">
      <alignment horizontal="left" vertical="center"/>
    </xf>
    <xf numFmtId="0" fontId="21" fillId="10" borderId="10" xfId="36" applyFont="1" applyFill="1" applyBorder="1" applyAlignment="1" applyProtection="1">
      <alignment vertical="top"/>
    </xf>
    <xf numFmtId="0" fontId="62" fillId="7" borderId="11" xfId="40" applyFont="1" applyFill="1" applyBorder="1" applyAlignment="1" applyProtection="1">
      <alignment horizontal="left" vertical="center"/>
    </xf>
    <xf numFmtId="0" fontId="62" fillId="7" borderId="24" xfId="40" applyFont="1" applyFill="1" applyBorder="1" applyAlignment="1" applyProtection="1">
      <alignment horizontal="left" vertical="center"/>
    </xf>
    <xf numFmtId="0" fontId="62" fillId="7" borderId="10" xfId="40" applyFont="1" applyFill="1" applyBorder="1" applyAlignment="1" applyProtection="1">
      <alignment horizontal="left" vertical="center"/>
    </xf>
    <xf numFmtId="0" fontId="59" fillId="9" borderId="0" xfId="30" applyFont="1" applyFill="1" applyBorder="1" applyAlignment="1">
      <alignment horizontal="right" indent="1"/>
    </xf>
    <xf numFmtId="0" fontId="54" fillId="9" borderId="0" xfId="17" applyFont="1" applyFill="1" applyBorder="1" applyAlignment="1">
      <alignment horizontal="right"/>
    </xf>
    <xf numFmtId="0" fontId="54" fillId="9" borderId="53" xfId="17" applyFont="1" applyFill="1" applyBorder="1" applyAlignment="1">
      <alignment horizontal="right"/>
    </xf>
    <xf numFmtId="0" fontId="61" fillId="9" borderId="52" xfId="30" applyFont="1" applyFill="1" applyBorder="1" applyAlignment="1">
      <alignment horizontal="right" vertical="top"/>
    </xf>
    <xf numFmtId="0" fontId="61" fillId="9" borderId="0" xfId="30" applyFont="1" applyFill="1" applyBorder="1" applyAlignment="1">
      <alignment horizontal="right" vertical="top"/>
    </xf>
    <xf numFmtId="0" fontId="40" fillId="12" borderId="10" xfId="40" applyFont="1" applyFill="1" applyBorder="1" applyAlignment="1" applyProtection="1">
      <alignment horizontal="left" vertical="top"/>
    </xf>
    <xf numFmtId="0" fontId="40" fillId="12" borderId="7" xfId="40" applyFont="1" applyFill="1" applyBorder="1" applyAlignment="1" applyProtection="1">
      <alignment horizontal="left" vertical="top"/>
    </xf>
    <xf numFmtId="0" fontId="0" fillId="0" borderId="0" xfId="0" applyAlignment="1">
      <alignment vertical="center"/>
    </xf>
    <xf numFmtId="0" fontId="42" fillId="0" borderId="37" xfId="16" applyFont="1" applyFill="1" applyBorder="1" applyAlignment="1" applyProtection="1">
      <alignment horizontal="center" vertical="center"/>
      <protection locked="0"/>
    </xf>
    <xf numFmtId="0" fontId="16" fillId="9" borderId="4" xfId="15" applyFont="1" applyFill="1" applyBorder="1" applyAlignment="1" applyProtection="1">
      <alignment horizontal="center" vertical="top"/>
    </xf>
    <xf numFmtId="0" fontId="42" fillId="9" borderId="4" xfId="0" applyFont="1" applyFill="1" applyBorder="1" applyAlignment="1" applyProtection="1">
      <alignment horizontal="center" vertical="top"/>
      <protection locked="0"/>
    </xf>
    <xf numFmtId="0" fontId="42" fillId="0" borderId="27" xfId="0" applyFont="1" applyBorder="1" applyAlignment="1" applyProtection="1">
      <alignment horizontal="center" vertical="center"/>
      <protection locked="0"/>
    </xf>
    <xf numFmtId="0" fontId="64" fillId="0" borderId="0" xfId="56" applyFont="1" applyAlignment="1">
      <alignment vertical="center"/>
    </xf>
    <xf numFmtId="0" fontId="64" fillId="0" borderId="0" xfId="56" applyFont="1" applyAlignment="1">
      <alignment vertical="center"/>
    </xf>
    <xf numFmtId="0" fontId="64" fillId="0" borderId="0" xfId="56" applyFont="1" applyAlignment="1">
      <alignment vertical="center"/>
    </xf>
    <xf numFmtId="0" fontId="64" fillId="0" borderId="0" xfId="56" applyFont="1" applyAlignment="1">
      <alignment vertical="center"/>
    </xf>
    <xf numFmtId="0" fontId="16" fillId="0" borderId="0" xfId="2" applyFont="1" applyFill="1" applyBorder="1" applyAlignment="1" applyProtection="1">
      <alignment horizontal="left" vertical="top" wrapText="1"/>
    </xf>
    <xf numFmtId="0" fontId="16" fillId="0" borderId="12" xfId="2" applyFont="1" applyFill="1" applyBorder="1" applyAlignment="1" applyProtection="1">
      <alignment horizontal="left" vertical="top"/>
    </xf>
    <xf numFmtId="0" fontId="16" fillId="0" borderId="12" xfId="3" applyFont="1" applyFill="1" applyBorder="1" applyAlignment="1" applyProtection="1">
      <alignment horizontal="left" vertical="top" wrapText="1"/>
    </xf>
    <xf numFmtId="166" fontId="42" fillId="0" borderId="0" xfId="0" applyNumberFormat="1" applyFont="1" applyBorder="1" applyAlignment="1">
      <alignment horizontal="left" vertical="top"/>
    </xf>
    <xf numFmtId="0" fontId="16" fillId="0" borderId="7" xfId="0" applyFont="1" applyBorder="1" applyAlignment="1">
      <alignment vertical="top"/>
    </xf>
    <xf numFmtId="0" fontId="16" fillId="0" borderId="26" xfId="0" applyFont="1" applyBorder="1" applyAlignment="1">
      <alignment vertical="top"/>
    </xf>
    <xf numFmtId="186" fontId="40" fillId="0" borderId="11" xfId="55" applyNumberFormat="1" applyFont="1" applyBorder="1" applyAlignment="1" applyProtection="1">
      <alignment horizontal="left" vertical="top"/>
    </xf>
    <xf numFmtId="0" fontId="42" fillId="0" borderId="35" xfId="55" applyFont="1" applyBorder="1" applyAlignment="1" applyProtection="1">
      <alignment vertical="top" wrapText="1"/>
    </xf>
    <xf numFmtId="0" fontId="16" fillId="0" borderId="4" xfId="15" applyFont="1" applyFill="1" applyBorder="1" applyAlignment="1" applyProtection="1">
      <alignment horizontal="center" vertical="center"/>
      <protection locked="0"/>
    </xf>
    <xf numFmtId="0" fontId="39" fillId="0" borderId="61" xfId="40" applyFont="1" applyFill="1" applyBorder="1" applyAlignment="1" applyProtection="1">
      <alignment horizontal="center" vertical="center"/>
    </xf>
    <xf numFmtId="0" fontId="16" fillId="0" borderId="12" xfId="2" applyFont="1" applyFill="1" applyBorder="1" applyAlignment="1" applyProtection="1">
      <alignment horizontal="left" vertical="top"/>
    </xf>
    <xf numFmtId="0" fontId="16" fillId="0" borderId="7" xfId="3" applyFont="1" applyFill="1" applyBorder="1" applyAlignment="1" applyProtection="1">
      <alignment horizontal="left" vertical="top"/>
    </xf>
    <xf numFmtId="0" fontId="16" fillId="0" borderId="7" xfId="2" applyFont="1" applyFill="1" applyBorder="1" applyAlignment="1" applyProtection="1">
      <alignment horizontal="left" vertical="top"/>
    </xf>
    <xf numFmtId="0" fontId="16" fillId="0" borderId="27" xfId="15" applyFont="1" applyFill="1" applyBorder="1" applyAlignment="1" applyProtection="1">
      <alignment horizontal="center" vertical="center"/>
      <protection locked="0"/>
    </xf>
    <xf numFmtId="49" fontId="16" fillId="0" borderId="4" xfId="16" applyNumberFormat="1" applyFont="1" applyFill="1" applyBorder="1" applyAlignment="1" applyProtection="1">
      <alignment horizontal="center" vertical="center"/>
      <protection locked="0"/>
    </xf>
    <xf numFmtId="0" fontId="16" fillId="0" borderId="27" xfId="16" applyFont="1" applyFill="1" applyBorder="1" applyAlignment="1" applyProtection="1">
      <alignment horizontal="center" vertical="top"/>
    </xf>
    <xf numFmtId="0" fontId="16" fillId="0" borderId="26" xfId="2" applyFont="1" applyFill="1" applyBorder="1" applyAlignment="1" applyProtection="1">
      <alignment vertical="top" wrapText="1"/>
    </xf>
    <xf numFmtId="0" fontId="42" fillId="0" borderId="4" xfId="0" applyFont="1" applyBorder="1" applyAlignment="1" applyProtection="1">
      <alignment vertical="center"/>
      <protection locked="0"/>
    </xf>
    <xf numFmtId="169" fontId="40" fillId="0" borderId="12" xfId="0" applyNumberFormat="1" applyFont="1" applyBorder="1" applyAlignment="1">
      <alignment horizontal="left" vertical="top"/>
    </xf>
    <xf numFmtId="169" fontId="40" fillId="0" borderId="7" xfId="0" applyNumberFormat="1" applyFont="1" applyBorder="1" applyAlignment="1">
      <alignment horizontal="left" vertical="top"/>
    </xf>
    <xf numFmtId="0" fontId="21" fillId="0" borderId="7" xfId="2" applyFont="1" applyFill="1" applyBorder="1" applyAlignment="1" applyProtection="1">
      <alignment horizontal="left" vertical="top"/>
    </xf>
    <xf numFmtId="0" fontId="39" fillId="0" borderId="4" xfId="40" applyFont="1" applyFill="1" applyBorder="1" applyAlignment="1" applyProtection="1">
      <alignment horizontal="center" vertical="center"/>
      <protection locked="0"/>
    </xf>
    <xf numFmtId="0" fontId="16" fillId="0" borderId="37" xfId="16" applyFont="1" applyFill="1" applyBorder="1" applyAlignment="1" applyProtection="1">
      <alignment horizontal="center" vertical="center"/>
      <protection locked="0"/>
    </xf>
    <xf numFmtId="0" fontId="16" fillId="0" borderId="4" xfId="15" applyFont="1" applyFill="1" applyBorder="1" applyAlignment="1" applyProtection="1">
      <alignment horizontal="center" vertical="center"/>
      <protection locked="0"/>
    </xf>
    <xf numFmtId="0" fontId="40" fillId="12" borderId="9" xfId="40" applyFont="1" applyFill="1" applyBorder="1" applyAlignment="1" applyProtection="1">
      <alignment horizontal="left" vertical="top"/>
    </xf>
    <xf numFmtId="0" fontId="40" fillId="12" borderId="3" xfId="40" applyFont="1" applyFill="1" applyBorder="1" applyAlignment="1" applyProtection="1">
      <alignment horizontal="left" vertical="top"/>
    </xf>
    <xf numFmtId="0" fontId="16" fillId="0" borderId="35" xfId="15" applyFont="1" applyFill="1" applyBorder="1" applyAlignment="1" applyProtection="1">
      <alignment horizontal="center" vertical="center"/>
    </xf>
    <xf numFmtId="0" fontId="40" fillId="12" borderId="3" xfId="40" applyFont="1" applyFill="1" applyBorder="1" applyAlignment="1" applyProtection="1">
      <alignment horizontal="center" vertical="top"/>
    </xf>
    <xf numFmtId="0" fontId="40" fillId="12" borderId="3" xfId="40" applyFont="1" applyFill="1" applyBorder="1" applyAlignment="1" applyProtection="1">
      <alignment horizontal="center" vertical="center"/>
    </xf>
    <xf numFmtId="0" fontId="0" fillId="0" borderId="0" xfId="0"/>
    <xf numFmtId="0" fontId="39" fillId="0" borderId="30" xfId="0" applyFont="1" applyBorder="1" applyAlignment="1">
      <alignment horizontal="center" vertical="top"/>
    </xf>
    <xf numFmtId="0" fontId="17" fillId="7" borderId="31" xfId="40" applyFont="1" applyFill="1" applyBorder="1" applyAlignment="1" applyProtection="1">
      <alignment horizontal="center" vertical="center"/>
    </xf>
    <xf numFmtId="0" fontId="42" fillId="0" borderId="7" xfId="36" applyFont="1" applyFill="1" applyBorder="1" applyAlignment="1" applyProtection="1">
      <alignment vertical="top"/>
      <protection locked="0"/>
    </xf>
    <xf numFmtId="0" fontId="42" fillId="0" borderId="3" xfId="36" applyFont="1" applyFill="1" applyBorder="1" applyAlignment="1" applyProtection="1">
      <alignment vertical="top"/>
      <protection locked="0"/>
    </xf>
    <xf numFmtId="0" fontId="28" fillId="0" borderId="7" xfId="17" applyFont="1" applyFill="1" applyBorder="1"/>
    <xf numFmtId="0" fontId="40" fillId="12" borderId="32" xfId="40" applyFont="1" applyFill="1" applyBorder="1" applyAlignment="1" applyProtection="1">
      <alignment horizontal="center" vertical="top"/>
    </xf>
    <xf numFmtId="0" fontId="40" fillId="13" borderId="32" xfId="40" applyFont="1" applyFill="1" applyBorder="1" applyAlignment="1" applyProtection="1">
      <alignment horizontal="center" vertical="top"/>
    </xf>
    <xf numFmtId="0" fontId="42" fillId="11" borderId="32" xfId="40" applyFont="1" applyFill="1" applyBorder="1" applyAlignment="1" applyProtection="1">
      <alignment horizontal="left" vertical="top"/>
      <protection locked="0"/>
    </xf>
    <xf numFmtId="0" fontId="28" fillId="2" borderId="77" xfId="17" applyFont="1" applyBorder="1"/>
    <xf numFmtId="0" fontId="42" fillId="0" borderId="32" xfId="16" applyFont="1" applyFill="1" applyBorder="1" applyAlignment="1" applyProtection="1">
      <alignment horizontal="center" vertical="top"/>
      <protection locked="0"/>
    </xf>
    <xf numFmtId="0" fontId="42" fillId="0" borderId="32" xfId="16" applyFont="1" applyFill="1" applyBorder="1" applyAlignment="1" applyProtection="1">
      <alignment vertical="top"/>
      <protection locked="0"/>
    </xf>
    <xf numFmtId="0" fontId="28" fillId="0" borderId="19" xfId="17" applyFont="1" applyFill="1" applyBorder="1"/>
    <xf numFmtId="0" fontId="42" fillId="0" borderId="32" xfId="16" applyFont="1" applyFill="1" applyBorder="1" applyAlignment="1" applyProtection="1">
      <alignment vertical="top" wrapText="1"/>
      <protection locked="0"/>
    </xf>
    <xf numFmtId="0" fontId="42" fillId="11" borderId="32" xfId="40" applyFont="1" applyFill="1" applyBorder="1" applyAlignment="1" applyProtection="1">
      <alignment vertical="top"/>
      <protection locked="0"/>
    </xf>
    <xf numFmtId="0" fontId="42" fillId="0" borderId="19" xfId="0" applyFont="1" applyFill="1" applyBorder="1" applyAlignment="1" applyProtection="1">
      <alignment vertical="top"/>
      <protection locked="0"/>
    </xf>
    <xf numFmtId="0" fontId="28" fillId="2" borderId="42" xfId="17" applyFont="1" applyBorder="1"/>
    <xf numFmtId="0" fontId="17" fillId="7" borderId="32" xfId="40" applyFont="1" applyFill="1" applyBorder="1" applyAlignment="1" applyProtection="1">
      <alignment horizontal="center" vertical="top"/>
    </xf>
    <xf numFmtId="0" fontId="28" fillId="2" borderId="36" xfId="17" applyFont="1" applyBorder="1"/>
    <xf numFmtId="0" fontId="42" fillId="0" borderId="32" xfId="40" applyFont="1" applyFill="1" applyBorder="1" applyAlignment="1" applyProtection="1">
      <alignment horizontal="center" vertical="top"/>
      <protection locked="0"/>
    </xf>
    <xf numFmtId="0" fontId="42" fillId="0" borderId="32" xfId="0" applyFont="1" applyFill="1" applyBorder="1" applyAlignment="1" applyProtection="1">
      <alignment vertical="top"/>
      <protection locked="0"/>
    </xf>
    <xf numFmtId="0" fontId="42" fillId="0" borderId="36" xfId="0" applyFont="1" applyFill="1" applyBorder="1" applyAlignment="1" applyProtection="1">
      <alignment vertical="top"/>
      <protection locked="0"/>
    </xf>
    <xf numFmtId="0" fontId="42" fillId="0" borderId="19" xfId="16" applyFont="1" applyFill="1" applyBorder="1" applyAlignment="1" applyProtection="1">
      <alignment horizontal="center" vertical="top"/>
      <protection locked="0"/>
    </xf>
    <xf numFmtId="0" fontId="42" fillId="0" borderId="19" xfId="40" applyFont="1" applyFill="1" applyBorder="1" applyAlignment="1" applyProtection="1">
      <alignment vertical="top"/>
      <protection locked="0"/>
    </xf>
    <xf numFmtId="0" fontId="42" fillId="0" borderId="32" xfId="40" applyFont="1" applyFill="1" applyBorder="1" applyAlignment="1" applyProtection="1">
      <alignment vertical="top"/>
      <protection locked="0"/>
    </xf>
    <xf numFmtId="0" fontId="17" fillId="7" borderId="32" xfId="40" applyFont="1" applyFill="1" applyBorder="1" applyAlignment="1" applyProtection="1">
      <alignment horizontal="center" vertical="center"/>
    </xf>
    <xf numFmtId="0" fontId="42" fillId="0" borderId="32" xfId="0" applyFont="1" applyFill="1" applyBorder="1" applyAlignment="1" applyProtection="1">
      <alignment horizontal="center" vertical="top"/>
      <protection locked="0"/>
    </xf>
    <xf numFmtId="0" fontId="42" fillId="0" borderId="34" xfId="16" applyFont="1" applyFill="1" applyBorder="1" applyAlignment="1" applyProtection="1">
      <alignment horizontal="center" vertical="top"/>
      <protection locked="0"/>
    </xf>
    <xf numFmtId="0" fontId="28" fillId="2" borderId="32" xfId="17" applyFont="1" applyBorder="1"/>
    <xf numFmtId="0" fontId="68" fillId="0" borderId="32" xfId="0" applyFont="1" applyFill="1" applyBorder="1" applyProtection="1">
      <protection locked="0"/>
    </xf>
    <xf numFmtId="0" fontId="28" fillId="2" borderId="19" xfId="17" applyFont="1" applyBorder="1"/>
    <xf numFmtId="0" fontId="42" fillId="0" borderId="32" xfId="3" applyFont="1" applyFill="1" applyBorder="1" applyAlignment="1" applyProtection="1">
      <alignment vertical="top"/>
      <protection locked="0"/>
    </xf>
    <xf numFmtId="0" fontId="42" fillId="0" borderId="32" xfId="3" applyFont="1" applyFill="1" applyBorder="1" applyAlignment="1" applyProtection="1">
      <alignment horizontal="center" vertical="top"/>
      <protection locked="0"/>
    </xf>
    <xf numFmtId="0" fontId="28" fillId="2" borderId="85" xfId="17" applyFont="1" applyBorder="1"/>
    <xf numFmtId="0" fontId="42" fillId="0" borderId="84" xfId="16" applyFont="1" applyFill="1" applyBorder="1" applyAlignment="1" applyProtection="1">
      <alignment horizontal="center" vertical="top"/>
      <protection locked="0"/>
    </xf>
    <xf numFmtId="0" fontId="28" fillId="0" borderId="77" xfId="17" applyFont="1" applyFill="1" applyBorder="1" applyProtection="1">
      <protection locked="0"/>
    </xf>
    <xf numFmtId="0" fontId="28" fillId="0" borderId="19" xfId="17" applyFont="1" applyFill="1" applyBorder="1" applyProtection="1">
      <protection locked="0"/>
    </xf>
    <xf numFmtId="0" fontId="28" fillId="0" borderId="19" xfId="17" applyFont="1" applyFill="1" applyBorder="1" applyAlignment="1" applyProtection="1">
      <alignment horizontal="left"/>
      <protection locked="0"/>
    </xf>
    <xf numFmtId="0" fontId="40" fillId="12" borderId="32" xfId="40" applyFont="1" applyFill="1" applyBorder="1" applyAlignment="1" applyProtection="1">
      <alignment horizontal="left" vertical="top" wrapText="1"/>
    </xf>
    <xf numFmtId="0" fontId="16" fillId="0" borderId="4" xfId="15" applyFont="1" applyFill="1" applyBorder="1" applyAlignment="1" applyProtection="1">
      <alignment horizontal="center" vertical="center"/>
      <protection locked="0"/>
    </xf>
    <xf numFmtId="0" fontId="16" fillId="0" borderId="4" xfId="16" applyFont="1" applyFill="1" applyBorder="1" applyAlignment="1" applyProtection="1">
      <alignment horizontal="center" vertical="center"/>
      <protection locked="0"/>
    </xf>
    <xf numFmtId="0" fontId="16" fillId="0" borderId="4" xfId="16" applyFont="1" applyFill="1" applyBorder="1" applyAlignment="1" applyProtection="1">
      <alignment horizontal="center" vertical="center"/>
      <protection locked="0"/>
    </xf>
    <xf numFmtId="0" fontId="22" fillId="0" borderId="37" xfId="40" applyFont="1" applyFill="1" applyBorder="1" applyAlignment="1" applyProtection="1">
      <alignment horizontal="center" vertical="center"/>
      <protection locked="0"/>
    </xf>
    <xf numFmtId="0" fontId="16" fillId="0" borderId="4" xfId="16" applyFont="1" applyFill="1" applyBorder="1" applyAlignment="1" applyProtection="1">
      <alignment horizontal="center" vertical="center"/>
      <protection locked="0"/>
    </xf>
    <xf numFmtId="0" fontId="16" fillId="0" borderId="4" xfId="16" applyFont="1" applyFill="1" applyBorder="1" applyAlignment="1" applyProtection="1">
      <alignment horizontal="center" vertical="center"/>
      <protection locked="0"/>
    </xf>
    <xf numFmtId="0" fontId="16" fillId="0" borderId="4" xfId="16" applyFont="1" applyFill="1" applyBorder="1" applyAlignment="1" applyProtection="1">
      <alignment horizontal="center" vertical="center"/>
      <protection locked="0"/>
    </xf>
    <xf numFmtId="0" fontId="16" fillId="0" borderId="4" xfId="16" applyFont="1" applyFill="1" applyBorder="1" applyAlignment="1" applyProtection="1">
      <alignment horizontal="center" vertical="center"/>
      <protection locked="0"/>
    </xf>
    <xf numFmtId="0" fontId="22" fillId="0" borderId="37" xfId="40" applyFont="1" applyFill="1" applyBorder="1" applyAlignment="1" applyProtection="1">
      <alignment horizontal="center" vertical="center"/>
      <protection locked="0"/>
    </xf>
    <xf numFmtId="0" fontId="22" fillId="0" borderId="4" xfId="40" applyFont="1" applyFill="1" applyBorder="1" applyAlignment="1" applyProtection="1">
      <alignment horizontal="center" vertical="center"/>
      <protection locked="0"/>
    </xf>
    <xf numFmtId="0" fontId="42" fillId="0" borderId="0" xfId="0" applyFont="1" applyBorder="1" applyAlignment="1" applyProtection="1">
      <alignment vertical="top"/>
      <protection locked="0"/>
    </xf>
    <xf numFmtId="0" fontId="21" fillId="22" borderId="4" xfId="0" applyFont="1" applyFill="1" applyBorder="1" applyAlignment="1" applyProtection="1">
      <alignment vertical="center"/>
      <protection locked="0"/>
    </xf>
    <xf numFmtId="0" fontId="16" fillId="22" borderId="15" xfId="0" applyFont="1" applyFill="1" applyBorder="1" applyAlignment="1" applyProtection="1">
      <alignment vertical="center"/>
      <protection locked="0"/>
    </xf>
    <xf numFmtId="0" fontId="16" fillId="22" borderId="15" xfId="0" applyFont="1" applyFill="1" applyBorder="1" applyAlignment="1" applyProtection="1">
      <alignment vertical="top"/>
      <protection locked="0"/>
    </xf>
    <xf numFmtId="0" fontId="65" fillId="22" borderId="15" xfId="0" applyFont="1" applyFill="1" applyBorder="1" applyProtection="1">
      <protection locked="0"/>
    </xf>
    <xf numFmtId="0" fontId="16" fillId="22" borderId="27" xfId="0" applyFont="1" applyFill="1" applyBorder="1" applyAlignment="1" applyProtection="1">
      <alignment vertical="top"/>
      <protection locked="0"/>
    </xf>
    <xf numFmtId="0" fontId="69" fillId="0" borderId="0" xfId="0" applyFont="1" applyBorder="1" applyAlignment="1">
      <alignment vertical="top"/>
    </xf>
    <xf numFmtId="0" fontId="55" fillId="9" borderId="66" xfId="30" applyFont="1" applyFill="1" applyBorder="1" applyAlignment="1">
      <alignment horizontal="right" vertical="center" wrapText="1"/>
    </xf>
    <xf numFmtId="0" fontId="54" fillId="9" borderId="14" xfId="17" applyFont="1" applyFill="1" applyBorder="1" applyAlignment="1">
      <alignment horizontal="right" vertical="center"/>
    </xf>
    <xf numFmtId="0" fontId="54" fillId="9" borderId="67" xfId="17" applyFont="1" applyFill="1" applyBorder="1" applyAlignment="1">
      <alignment horizontal="right" vertical="center"/>
    </xf>
    <xf numFmtId="0" fontId="59" fillId="9" borderId="52" xfId="30" applyFont="1" applyFill="1" applyBorder="1" applyAlignment="1">
      <alignment horizontal="right" wrapText="1"/>
    </xf>
    <xf numFmtId="0" fontId="59" fillId="9" borderId="0" xfId="30" applyFont="1" applyFill="1" applyBorder="1" applyAlignment="1">
      <alignment horizontal="right" wrapText="1"/>
    </xf>
    <xf numFmtId="0" fontId="59" fillId="9" borderId="0" xfId="30" applyFont="1" applyFill="1" applyBorder="1" applyAlignment="1">
      <alignment horizontal="right" wrapText="1" indent="1"/>
    </xf>
    <xf numFmtId="0" fontId="54" fillId="9" borderId="0" xfId="17" applyFont="1" applyFill="1" applyBorder="1" applyAlignment="1">
      <alignment horizontal="right"/>
    </xf>
    <xf numFmtId="0" fontId="54" fillId="9" borderId="53" xfId="17" applyFont="1" applyFill="1" applyBorder="1" applyAlignment="1">
      <alignment horizontal="right"/>
    </xf>
    <xf numFmtId="0" fontId="59" fillId="0" borderId="0" xfId="30" applyFont="1" applyFill="1" applyBorder="1" applyAlignment="1">
      <alignment horizontal="right" wrapText="1"/>
    </xf>
    <xf numFmtId="0" fontId="60" fillId="0" borderId="0" xfId="11" applyFont="1" applyFill="1" applyBorder="1" applyAlignment="1" applyProtection="1">
      <alignment indent="1"/>
    </xf>
    <xf numFmtId="0" fontId="54" fillId="0" borderId="0" xfId="17" applyFont="1" applyFill="1" applyBorder="1"/>
    <xf numFmtId="0" fontId="61" fillId="9" borderId="52" xfId="30" applyFont="1" applyFill="1" applyBorder="1" applyAlignment="1">
      <alignment horizontal="right" wrapText="1"/>
    </xf>
    <xf numFmtId="0" fontId="61" fillId="9" borderId="0" xfId="30" applyFont="1" applyFill="1" applyBorder="1" applyAlignment="1">
      <alignment horizontal="right" wrapText="1"/>
    </xf>
    <xf numFmtId="0" fontId="59" fillId="9" borderId="0" xfId="30" applyFont="1" applyFill="1" applyBorder="1" applyAlignment="1">
      <alignment horizontal="right" indent="1"/>
    </xf>
    <xf numFmtId="0" fontId="61" fillId="9" borderId="52" xfId="30" applyFont="1" applyFill="1" applyBorder="1" applyAlignment="1">
      <alignment horizontal="right" vertical="top"/>
    </xf>
    <xf numFmtId="0" fontId="61" fillId="9" borderId="0" xfId="30" applyFont="1" applyFill="1" applyBorder="1" applyAlignment="1">
      <alignment horizontal="right" vertical="top"/>
    </xf>
    <xf numFmtId="0" fontId="59" fillId="9" borderId="68" xfId="30" applyFont="1" applyFill="1" applyBorder="1" applyAlignment="1">
      <alignment horizontal="right" wrapText="1"/>
    </xf>
    <xf numFmtId="0" fontId="59" fillId="9" borderId="69" xfId="30" applyFont="1" applyFill="1" applyBorder="1" applyAlignment="1">
      <alignment horizontal="right" wrapText="1"/>
    </xf>
    <xf numFmtId="0" fontId="59" fillId="9" borderId="69" xfId="30" applyFont="1" applyFill="1" applyBorder="1" applyAlignment="1">
      <alignment horizontal="right" indent="1"/>
    </xf>
    <xf numFmtId="0" fontId="54" fillId="9" borderId="69" xfId="17" applyFont="1" applyFill="1" applyBorder="1" applyAlignment="1">
      <alignment horizontal="right"/>
    </xf>
    <xf numFmtId="0" fontId="54" fillId="9" borderId="70" xfId="17" applyFont="1" applyFill="1" applyBorder="1" applyAlignment="1">
      <alignment horizontal="right"/>
    </xf>
    <xf numFmtId="0" fontId="57" fillId="0" borderId="0" xfId="0" applyFont="1" applyBorder="1" applyAlignment="1">
      <alignment horizontal="left" vertical="top" wrapText="1"/>
    </xf>
    <xf numFmtId="0" fontId="56" fillId="11" borderId="0" xfId="40" applyFont="1" applyFill="1" applyBorder="1" applyAlignment="1" applyProtection="1">
      <alignment horizontal="center" vertical="center"/>
    </xf>
    <xf numFmtId="0" fontId="16" fillId="0" borderId="7" xfId="2" applyFont="1" applyFill="1" applyBorder="1" applyAlignment="1" applyProtection="1">
      <alignment horizontal="left" vertical="top" wrapText="1"/>
    </xf>
    <xf numFmtId="0" fontId="16" fillId="0" borderId="7" xfId="2" applyFont="1" applyFill="1" applyBorder="1" applyAlignment="1" applyProtection="1">
      <alignment horizontal="left" vertical="justify"/>
    </xf>
    <xf numFmtId="0" fontId="16" fillId="0" borderId="26" xfId="2" applyFont="1" applyFill="1" applyBorder="1" applyAlignment="1" applyProtection="1">
      <alignment horizontal="left" vertical="justify"/>
    </xf>
    <xf numFmtId="0" fontId="16" fillId="0" borderId="12" xfId="2" applyFont="1" applyFill="1" applyBorder="1" applyAlignment="1" applyProtection="1">
      <alignment vertical="top" wrapText="1"/>
    </xf>
    <xf numFmtId="0" fontId="16" fillId="0" borderId="35" xfId="2" applyFont="1" applyFill="1" applyBorder="1" applyAlignment="1" applyProtection="1">
      <alignment vertical="top" wrapText="1"/>
    </xf>
    <xf numFmtId="0" fontId="42" fillId="0" borderId="7" xfId="0" applyFont="1" applyBorder="1" applyAlignment="1">
      <alignment horizontal="left" vertical="top" wrapText="1"/>
    </xf>
    <xf numFmtId="0" fontId="42" fillId="0" borderId="26" xfId="0" applyFont="1" applyBorder="1" applyAlignment="1">
      <alignment horizontal="left" vertical="top" wrapText="1"/>
    </xf>
    <xf numFmtId="0" fontId="42" fillId="0" borderId="37" xfId="0" applyFont="1" applyBorder="1" applyAlignment="1" applyProtection="1">
      <alignment horizontal="center" vertical="center"/>
      <protection locked="0"/>
    </xf>
    <xf numFmtId="0" fontId="42" fillId="0" borderId="27" xfId="0" applyFont="1" applyBorder="1" applyAlignment="1" applyProtection="1">
      <alignment horizontal="center" vertical="center"/>
      <protection locked="0"/>
    </xf>
    <xf numFmtId="0" fontId="16" fillId="0" borderId="4" xfId="15" applyFont="1" applyFill="1" applyBorder="1" applyAlignment="1" applyProtection="1">
      <alignment horizontal="center" vertical="center"/>
      <protection locked="0"/>
    </xf>
    <xf numFmtId="0" fontId="39" fillId="0" borderId="61" xfId="40" applyFont="1" applyFill="1" applyBorder="1" applyAlignment="1" applyProtection="1">
      <alignment horizontal="center" vertical="center"/>
    </xf>
    <xf numFmtId="0" fontId="39" fillId="0" borderId="7" xfId="40" applyFont="1" applyFill="1" applyBorder="1" applyAlignment="1" applyProtection="1">
      <alignment horizontal="center" vertical="center"/>
    </xf>
    <xf numFmtId="0" fontId="39" fillId="0" borderId="26" xfId="40" applyFont="1" applyFill="1" applyBorder="1" applyAlignment="1" applyProtection="1">
      <alignment horizontal="center" vertical="center"/>
    </xf>
    <xf numFmtId="0" fontId="16" fillId="0" borderId="26" xfId="2" applyFont="1" applyFill="1" applyBorder="1" applyAlignment="1" applyProtection="1">
      <alignment horizontal="left" vertical="top" wrapText="1"/>
    </xf>
    <xf numFmtId="0" fontId="16" fillId="9" borderId="7" xfId="2" applyFont="1" applyFill="1" applyBorder="1" applyAlignment="1" applyProtection="1">
      <alignment horizontal="left" vertical="top" wrapText="1"/>
    </xf>
    <xf numFmtId="0" fontId="25" fillId="0" borderId="48" xfId="15" applyFont="1" applyFill="1" applyBorder="1" applyAlignment="1" applyProtection="1">
      <alignment horizontal="center" vertical="center"/>
    </xf>
    <xf numFmtId="0" fontId="25" fillId="0" borderId="3" xfId="15" applyFont="1" applyFill="1" applyBorder="1" applyAlignment="1" applyProtection="1">
      <alignment horizontal="center" vertical="center"/>
    </xf>
    <xf numFmtId="0" fontId="25" fillId="0" borderId="38" xfId="15" applyFont="1" applyFill="1" applyBorder="1" applyAlignment="1" applyProtection="1">
      <alignment horizontal="center" vertical="center"/>
    </xf>
    <xf numFmtId="0" fontId="16" fillId="0" borderId="37" xfId="15" applyFont="1" applyFill="1" applyBorder="1" applyAlignment="1" applyProtection="1">
      <alignment horizontal="center" vertical="center"/>
      <protection locked="0"/>
    </xf>
    <xf numFmtId="0" fontId="16" fillId="0" borderId="15" xfId="15" applyFont="1" applyFill="1" applyBorder="1" applyAlignment="1" applyProtection="1">
      <alignment horizontal="center" vertical="center"/>
      <protection locked="0"/>
    </xf>
    <xf numFmtId="0" fontId="16" fillId="0" borderId="27" xfId="15" applyFont="1" applyFill="1" applyBorder="1" applyAlignment="1" applyProtection="1">
      <alignment horizontal="center" vertical="center"/>
      <protection locked="0"/>
    </xf>
    <xf numFmtId="0" fontId="16" fillId="0" borderId="12" xfId="2" applyFont="1" applyFill="1" applyBorder="1" applyAlignment="1" applyProtection="1">
      <alignment horizontal="left" vertical="top" wrapText="1"/>
    </xf>
    <xf numFmtId="0" fontId="40" fillId="10" borderId="10" xfId="36" applyFont="1" applyFill="1" applyBorder="1" applyAlignment="1" applyProtection="1">
      <alignment horizontal="left" vertical="top" wrapText="1"/>
    </xf>
    <xf numFmtId="0" fontId="40" fillId="10" borderId="7" xfId="36" applyFont="1" applyFill="1" applyBorder="1" applyAlignment="1" applyProtection="1">
      <alignment horizontal="left" vertical="top" wrapText="1"/>
    </xf>
    <xf numFmtId="0" fontId="16" fillId="0" borderId="12" xfId="2" applyFont="1" applyFill="1" applyBorder="1" applyAlignment="1" applyProtection="1">
      <alignment horizontal="left" vertical="top"/>
    </xf>
    <xf numFmtId="0" fontId="25" fillId="0" borderId="4" xfId="15" applyFont="1" applyFill="1" applyBorder="1" applyAlignment="1" applyProtection="1">
      <alignment horizontal="center" vertical="center"/>
    </xf>
    <xf numFmtId="0" fontId="16" fillId="0" borderId="7" xfId="3" applyFont="1" applyFill="1" applyBorder="1" applyAlignment="1" applyProtection="1">
      <alignment horizontal="left" vertical="top"/>
    </xf>
    <xf numFmtId="0" fontId="16" fillId="0" borderId="26" xfId="3" applyFont="1" applyFill="1" applyBorder="1" applyAlignment="1" applyProtection="1">
      <alignment horizontal="left" vertical="top"/>
    </xf>
    <xf numFmtId="0" fontId="25" fillId="0" borderId="61" xfId="15" applyFont="1" applyFill="1" applyBorder="1" applyAlignment="1" applyProtection="1">
      <alignment horizontal="center" vertical="center"/>
    </xf>
    <xf numFmtId="0" fontId="25" fillId="0" borderId="7" xfId="15" applyFont="1" applyFill="1" applyBorder="1" applyAlignment="1" applyProtection="1">
      <alignment horizontal="center" vertical="center"/>
    </xf>
    <xf numFmtId="0" fontId="25" fillId="0" borderId="26" xfId="15" applyFont="1" applyFill="1" applyBorder="1" applyAlignment="1" applyProtection="1">
      <alignment horizontal="center" vertical="center"/>
    </xf>
    <xf numFmtId="0" fontId="42" fillId="0" borderId="7" xfId="0" applyFont="1" applyFill="1" applyBorder="1" applyAlignment="1">
      <alignment horizontal="left" vertical="top" wrapText="1"/>
    </xf>
    <xf numFmtId="0" fontId="42" fillId="0" borderId="26" xfId="0" applyFont="1" applyFill="1" applyBorder="1" applyAlignment="1">
      <alignment horizontal="left" vertical="top" wrapText="1"/>
    </xf>
    <xf numFmtId="0" fontId="39" fillId="0" borderId="48" xfId="40" applyFont="1" applyFill="1" applyBorder="1" applyAlignment="1" applyProtection="1">
      <alignment horizontal="center" vertical="center"/>
    </xf>
    <xf numFmtId="0" fontId="39" fillId="0" borderId="3" xfId="40" applyFont="1" applyFill="1" applyBorder="1" applyAlignment="1" applyProtection="1">
      <alignment horizontal="center" vertical="center"/>
    </xf>
    <xf numFmtId="0" fontId="39" fillId="0" borderId="38" xfId="40" applyFont="1" applyFill="1" applyBorder="1" applyAlignment="1" applyProtection="1">
      <alignment horizontal="center" vertical="center"/>
    </xf>
    <xf numFmtId="0" fontId="42" fillId="0" borderId="7" xfId="0" applyFont="1" applyFill="1" applyBorder="1" applyAlignment="1">
      <alignment horizontal="left" vertical="top"/>
    </xf>
    <xf numFmtId="0" fontId="42" fillId="0" borderId="26" xfId="0" applyFont="1" applyFill="1" applyBorder="1" applyAlignment="1">
      <alignment horizontal="left" vertical="top"/>
    </xf>
    <xf numFmtId="0" fontId="42" fillId="0" borderId="3" xfId="0" applyFont="1" applyBorder="1" applyAlignment="1">
      <alignment horizontal="left" vertical="top" wrapText="1"/>
    </xf>
    <xf numFmtId="0" fontId="16" fillId="0" borderId="7" xfId="2" applyFont="1" applyFill="1" applyBorder="1" applyAlignment="1" applyProtection="1">
      <alignment horizontal="left" vertical="top"/>
    </xf>
    <xf numFmtId="0" fontId="62" fillId="7" borderId="10" xfId="40" applyFont="1" applyFill="1" applyBorder="1" applyAlignment="1" applyProtection="1">
      <alignment horizontal="left" vertical="center"/>
    </xf>
    <xf numFmtId="0" fontId="62" fillId="7" borderId="7" xfId="40" applyFont="1" applyFill="1" applyBorder="1" applyAlignment="1" applyProtection="1">
      <alignment horizontal="left" vertical="center"/>
    </xf>
    <xf numFmtId="0" fontId="62" fillId="7" borderId="26" xfId="40" applyFont="1" applyFill="1" applyBorder="1" applyAlignment="1" applyProtection="1">
      <alignment horizontal="left" vertical="center"/>
    </xf>
    <xf numFmtId="0" fontId="42" fillId="0" borderId="12" xfId="0" applyFont="1" applyFill="1" applyBorder="1" applyAlignment="1">
      <alignment horizontal="left" vertical="top" wrapText="1"/>
    </xf>
    <xf numFmtId="0" fontId="42" fillId="0" borderId="35" xfId="0" applyFont="1" applyFill="1" applyBorder="1" applyAlignment="1">
      <alignment horizontal="left" vertical="top" wrapText="1"/>
    </xf>
    <xf numFmtId="0" fontId="16" fillId="0" borderId="3" xfId="2" applyFont="1" applyFill="1" applyBorder="1" applyAlignment="1" applyProtection="1">
      <alignment horizontal="left" vertical="top" wrapText="1"/>
    </xf>
    <xf numFmtId="0" fontId="25" fillId="0" borderId="48" xfId="40" applyFont="1" applyFill="1" applyBorder="1" applyAlignment="1" applyProtection="1">
      <alignment horizontal="center" vertical="center"/>
    </xf>
    <xf numFmtId="0" fontId="25" fillId="0" borderId="3" xfId="40" applyFont="1" applyFill="1" applyBorder="1" applyAlignment="1" applyProtection="1">
      <alignment horizontal="center" vertical="center"/>
    </xf>
    <xf numFmtId="0" fontId="25" fillId="0" borderId="38" xfId="40" applyFont="1" applyFill="1" applyBorder="1" applyAlignment="1" applyProtection="1">
      <alignment horizontal="center" vertical="center"/>
    </xf>
    <xf numFmtId="0" fontId="16" fillId="0" borderId="7" xfId="3" applyFont="1" applyFill="1" applyBorder="1" applyAlignment="1" applyProtection="1">
      <alignment horizontal="left" vertical="top" wrapText="1"/>
    </xf>
    <xf numFmtId="0" fontId="16" fillId="0" borderId="26" xfId="3" applyFont="1" applyFill="1" applyBorder="1" applyAlignment="1" applyProtection="1">
      <alignment horizontal="left" vertical="top" wrapText="1"/>
    </xf>
    <xf numFmtId="0" fontId="39" fillId="0" borderId="48" xfId="0" applyFont="1" applyBorder="1" applyAlignment="1">
      <alignment horizontal="center" vertical="center"/>
    </xf>
    <xf numFmtId="0" fontId="39" fillId="0" borderId="3" xfId="0" applyFont="1" applyBorder="1" applyAlignment="1">
      <alignment horizontal="center" vertical="center"/>
    </xf>
    <xf numFmtId="0" fontId="39" fillId="0" borderId="38" xfId="0" applyFont="1" applyBorder="1" applyAlignment="1">
      <alignment horizontal="center" vertical="center"/>
    </xf>
    <xf numFmtId="0" fontId="42" fillId="0" borderId="0" xfId="0" applyFont="1" applyBorder="1" applyAlignment="1">
      <alignment horizontal="left" vertical="top" wrapText="1"/>
    </xf>
    <xf numFmtId="166" fontId="42" fillId="0" borderId="7" xfId="0" applyNumberFormat="1" applyFont="1" applyBorder="1" applyAlignment="1">
      <alignment horizontal="left" vertical="top"/>
    </xf>
    <xf numFmtId="0" fontId="42" fillId="0" borderId="15" xfId="0" applyFont="1" applyBorder="1" applyAlignment="1" applyProtection="1">
      <alignment horizontal="center" vertical="center"/>
      <protection locked="0"/>
    </xf>
    <xf numFmtId="0" fontId="25" fillId="0" borderId="27" xfId="15" applyFont="1" applyFill="1" applyBorder="1" applyAlignment="1" applyProtection="1">
      <alignment horizontal="center" vertical="center"/>
    </xf>
    <xf numFmtId="0" fontId="16" fillId="0" borderId="0" xfId="2" applyFont="1" applyFill="1" applyBorder="1" applyAlignment="1" applyProtection="1">
      <alignment horizontal="left" vertical="top" wrapText="1"/>
    </xf>
    <xf numFmtId="0" fontId="39" fillId="0" borderId="48" xfId="40" applyFont="1" applyFill="1" applyBorder="1" applyAlignment="1" applyProtection="1">
      <alignment horizontal="center" vertical="top"/>
    </xf>
    <xf numFmtId="0" fontId="39" fillId="0" borderId="3" xfId="40" applyFont="1" applyFill="1" applyBorder="1" applyAlignment="1" applyProtection="1">
      <alignment horizontal="center" vertical="top"/>
    </xf>
    <xf numFmtId="0" fontId="39" fillId="0" borderId="38" xfId="40" applyFont="1" applyFill="1" applyBorder="1" applyAlignment="1" applyProtection="1">
      <alignment horizontal="center" vertical="top"/>
    </xf>
    <xf numFmtId="0" fontId="16" fillId="0" borderId="35" xfId="2" applyFont="1" applyFill="1" applyBorder="1" applyAlignment="1" applyProtection="1">
      <alignment horizontal="left" vertical="top" wrapText="1"/>
    </xf>
    <xf numFmtId="0" fontId="25" fillId="0" borderId="48" xfId="15" applyFont="1" applyFill="1" applyBorder="1" applyAlignment="1" applyProtection="1">
      <alignment horizontal="center" vertical="top"/>
    </xf>
    <xf numFmtId="0" fontId="25" fillId="0" borderId="3" xfId="15" applyFont="1" applyFill="1" applyBorder="1" applyAlignment="1" applyProtection="1">
      <alignment horizontal="center" vertical="top"/>
    </xf>
    <xf numFmtId="0" fontId="25" fillId="0" borderId="38" xfId="15" applyFont="1" applyFill="1" applyBorder="1" applyAlignment="1" applyProtection="1">
      <alignment horizontal="center" vertical="top"/>
    </xf>
    <xf numFmtId="169" fontId="42" fillId="0" borderId="7" xfId="0" applyNumberFormat="1" applyFont="1" applyBorder="1" applyAlignment="1">
      <alignment horizontal="left" vertical="top"/>
    </xf>
    <xf numFmtId="169" fontId="42" fillId="0" borderId="26" xfId="0" applyNumberFormat="1" applyFont="1" applyBorder="1" applyAlignment="1">
      <alignment horizontal="left" vertical="top"/>
    </xf>
    <xf numFmtId="0" fontId="40" fillId="12" borderId="10" xfId="40" applyFont="1" applyFill="1" applyBorder="1" applyAlignment="1" applyProtection="1">
      <alignment horizontal="left" vertical="top"/>
    </xf>
    <xf numFmtId="0" fontId="40" fillId="12" borderId="7" xfId="40" applyFont="1" applyFill="1" applyBorder="1" applyAlignment="1" applyProtection="1">
      <alignment horizontal="left" vertical="top"/>
    </xf>
    <xf numFmtId="0" fontId="25" fillId="0" borderId="61" xfId="15" applyFont="1" applyFill="1" applyBorder="1" applyAlignment="1" applyProtection="1">
      <alignment horizontal="center" vertical="top"/>
    </xf>
    <xf numFmtId="0" fontId="25" fillId="0" borderId="7" xfId="15" applyFont="1" applyFill="1" applyBorder="1" applyAlignment="1" applyProtection="1">
      <alignment horizontal="center" vertical="top"/>
    </xf>
    <xf numFmtId="0" fontId="25" fillId="0" borderId="26" xfId="15" applyFont="1" applyFill="1" applyBorder="1" applyAlignment="1" applyProtection="1">
      <alignment horizontal="center" vertical="top"/>
    </xf>
    <xf numFmtId="169" fontId="42" fillId="0" borderId="3" xfId="0" applyNumberFormat="1" applyFont="1" applyBorder="1" applyAlignment="1">
      <alignment horizontal="left" vertical="top"/>
    </xf>
    <xf numFmtId="0" fontId="16" fillId="0" borderId="37" xfId="16" applyFont="1" applyFill="1" applyBorder="1" applyAlignment="1" applyProtection="1">
      <alignment horizontal="center" vertical="center"/>
      <protection locked="0"/>
    </xf>
    <xf numFmtId="0" fontId="16" fillId="0" borderId="27" xfId="16" applyFont="1" applyFill="1" applyBorder="1" applyAlignment="1" applyProtection="1">
      <alignment horizontal="center" vertical="center"/>
      <protection locked="0"/>
    </xf>
    <xf numFmtId="0" fontId="40" fillId="14" borderId="23" xfId="36" applyFont="1" applyFill="1" applyBorder="1" applyAlignment="1" applyProtection="1">
      <alignment horizontal="left" vertical="top" wrapText="1"/>
    </xf>
    <xf numFmtId="0" fontId="63" fillId="0" borderId="22" xfId="0" applyFont="1" applyBorder="1"/>
    <xf numFmtId="185" fontId="16" fillId="0" borderId="7" xfId="19" applyNumberFormat="1" applyFont="1" applyFill="1" applyBorder="1" applyAlignment="1" applyProtection="1">
      <alignment horizontal="left" vertical="top" wrapText="1"/>
    </xf>
    <xf numFmtId="0" fontId="42" fillId="0" borderId="3" xfId="0" applyFont="1" applyBorder="1" applyAlignment="1">
      <alignment horizontal="left" vertical="top"/>
    </xf>
    <xf numFmtId="0" fontId="42" fillId="0" borderId="38" xfId="0" applyFont="1" applyBorder="1" applyAlignment="1">
      <alignment horizontal="left" vertical="top"/>
    </xf>
    <xf numFmtId="0" fontId="16" fillId="0" borderId="7" xfId="2" applyFont="1" applyFill="1" applyBorder="1" applyAlignment="1" applyProtection="1">
      <alignment vertical="top"/>
    </xf>
    <xf numFmtId="0" fontId="16" fillId="0" borderId="26" xfId="2" applyFont="1" applyFill="1" applyBorder="1" applyAlignment="1" applyProtection="1">
      <alignment vertical="top"/>
    </xf>
    <xf numFmtId="0" fontId="16" fillId="0" borderId="26" xfId="2" applyFont="1" applyFill="1" applyBorder="1" applyAlignment="1" applyProtection="1">
      <alignment horizontal="left" vertical="top"/>
    </xf>
    <xf numFmtId="0" fontId="16" fillId="0" borderId="61" xfId="15" applyFont="1" applyFill="1" applyBorder="1" applyAlignment="1" applyProtection="1">
      <alignment horizontal="center" vertical="center"/>
    </xf>
    <xf numFmtId="0" fontId="16" fillId="0" borderId="7" xfId="15" applyFont="1" applyFill="1" applyBorder="1" applyAlignment="1" applyProtection="1">
      <alignment horizontal="center" vertical="center"/>
    </xf>
    <xf numFmtId="0" fontId="16" fillId="0" borderId="26" xfId="15" applyFont="1" applyFill="1" applyBorder="1" applyAlignment="1" applyProtection="1">
      <alignment horizontal="center" vertical="center"/>
    </xf>
    <xf numFmtId="0" fontId="16" fillId="0" borderId="35" xfId="2" applyFont="1" applyFill="1" applyBorder="1" applyAlignment="1" applyProtection="1">
      <alignment horizontal="left" vertical="top"/>
    </xf>
    <xf numFmtId="0" fontId="40" fillId="12" borderId="10" xfId="40" applyFont="1" applyFill="1" applyBorder="1" applyAlignment="1" applyProtection="1">
      <alignment horizontal="left" vertical="top" wrapText="1"/>
    </xf>
    <xf numFmtId="0" fontId="40" fillId="12" borderId="7" xfId="40" applyFont="1" applyFill="1" applyBorder="1" applyAlignment="1" applyProtection="1">
      <alignment horizontal="left" vertical="top" wrapText="1"/>
    </xf>
    <xf numFmtId="0" fontId="16" fillId="0" borderId="3" xfId="2" applyFont="1" applyFill="1" applyBorder="1" applyAlignment="1" applyProtection="1">
      <alignment horizontal="left" vertical="justify"/>
    </xf>
    <xf numFmtId="0" fontId="16" fillId="0" borderId="12" xfId="2" applyFont="1" applyFill="1" applyBorder="1" applyAlignment="1" applyProtection="1">
      <alignment horizontal="left" vertical="justify"/>
    </xf>
    <xf numFmtId="169" fontId="42" fillId="0" borderId="7" xfId="0" applyNumberFormat="1" applyFont="1" applyBorder="1" applyAlignment="1">
      <alignment horizontal="left" vertical="top" wrapText="1"/>
    </xf>
    <xf numFmtId="0" fontId="22" fillId="0" borderId="37" xfId="40" applyFont="1" applyFill="1" applyBorder="1" applyAlignment="1" applyProtection="1">
      <alignment horizontal="center" vertical="center"/>
      <protection locked="0"/>
    </xf>
    <xf numFmtId="0" fontId="22" fillId="0" borderId="27" xfId="40" applyFont="1" applyFill="1" applyBorder="1" applyAlignment="1" applyProtection="1">
      <alignment horizontal="center" vertical="center"/>
      <protection locked="0"/>
    </xf>
    <xf numFmtId="0" fontId="39" fillId="0" borderId="61" xfId="15" applyFont="1" applyFill="1" applyBorder="1" applyAlignment="1" applyProtection="1">
      <alignment horizontal="center" vertical="center"/>
    </xf>
    <xf numFmtId="0" fontId="39" fillId="0" borderId="7" xfId="15" applyFont="1" applyFill="1" applyBorder="1" applyAlignment="1" applyProtection="1">
      <alignment horizontal="center" vertical="center"/>
    </xf>
    <xf numFmtId="0" fontId="39" fillId="0" borderId="26" xfId="15" applyFont="1" applyFill="1" applyBorder="1" applyAlignment="1" applyProtection="1">
      <alignment horizontal="center" vertical="center"/>
    </xf>
    <xf numFmtId="0" fontId="68" fillId="0" borderId="57" xfId="0" applyFont="1" applyFill="1" applyBorder="1" applyAlignment="1" applyProtection="1">
      <alignment horizontal="center"/>
      <protection locked="0"/>
    </xf>
    <xf numFmtId="0" fontId="68" fillId="0" borderId="83" xfId="0" applyFont="1" applyFill="1" applyBorder="1" applyAlignment="1" applyProtection="1">
      <alignment horizontal="center"/>
      <protection locked="0"/>
    </xf>
    <xf numFmtId="0" fontId="68" fillId="0" borderId="84" xfId="0" applyFont="1" applyFill="1" applyBorder="1" applyAlignment="1" applyProtection="1">
      <alignment horizontal="center"/>
      <protection locked="0"/>
    </xf>
    <xf numFmtId="0" fontId="42" fillId="0" borderId="57" xfId="16" applyFont="1" applyFill="1" applyBorder="1" applyAlignment="1" applyProtection="1">
      <alignment horizontal="center" vertical="top"/>
      <protection locked="0"/>
    </xf>
    <xf numFmtId="0" fontId="42" fillId="0" borderId="83" xfId="16" applyFont="1" applyFill="1" applyBorder="1" applyAlignment="1" applyProtection="1">
      <alignment horizontal="center" vertical="top"/>
      <protection locked="0"/>
    </xf>
    <xf numFmtId="0" fontId="42" fillId="0" borderId="84" xfId="16" applyFont="1" applyFill="1" applyBorder="1" applyAlignment="1" applyProtection="1">
      <alignment horizontal="center" vertical="top"/>
      <protection locked="0"/>
    </xf>
    <xf numFmtId="0" fontId="50" fillId="0" borderId="46" xfId="14" applyFont="1" applyFill="1" applyBorder="1" applyAlignment="1" applyProtection="1">
      <alignment horizontal="center"/>
      <protection locked="0"/>
    </xf>
    <xf numFmtId="0" fontId="50" fillId="0" borderId="35" xfId="14" applyFont="1" applyFill="1" applyBorder="1" applyAlignment="1" applyProtection="1">
      <alignment horizontal="center"/>
      <protection locked="0"/>
    </xf>
    <xf numFmtId="0" fontId="50" fillId="0" borderId="48" xfId="14" applyFont="1" applyFill="1" applyBorder="1" applyAlignment="1" applyProtection="1">
      <alignment horizontal="center"/>
      <protection locked="0"/>
    </xf>
    <xf numFmtId="0" fontId="50" fillId="0" borderId="38" xfId="14" applyFont="1" applyFill="1" applyBorder="1" applyAlignment="1" applyProtection="1">
      <alignment horizontal="center"/>
      <protection locked="0"/>
    </xf>
    <xf numFmtId="0" fontId="50" fillId="0" borderId="0" xfId="14" applyFont="1" applyBorder="1" applyAlignment="1" applyProtection="1">
      <alignment horizontal="left" wrapText="1"/>
    </xf>
    <xf numFmtId="0" fontId="50" fillId="0" borderId="0" xfId="28" applyFont="1" applyBorder="1" applyAlignment="1" applyProtection="1">
      <alignment horizontal="left" vertical="center" wrapText="1"/>
    </xf>
    <xf numFmtId="0" fontId="50" fillId="0" borderId="47" xfId="14" applyFont="1" applyFill="1" applyBorder="1" applyAlignment="1" applyProtection="1">
      <alignment horizontal="center"/>
      <protection locked="0"/>
    </xf>
    <xf numFmtId="0" fontId="50" fillId="0" borderId="25" xfId="14" applyFont="1" applyFill="1" applyBorder="1" applyAlignment="1" applyProtection="1">
      <alignment horizontal="center"/>
      <protection locked="0"/>
    </xf>
    <xf numFmtId="14" fontId="48" fillId="0" borderId="37" xfId="0" applyNumberFormat="1" applyFont="1" applyBorder="1" applyAlignment="1" applyProtection="1">
      <alignment horizontal="center" vertical="center"/>
      <protection locked="0"/>
    </xf>
    <xf numFmtId="14" fontId="48" fillId="0" borderId="15" xfId="0" applyNumberFormat="1" applyFont="1" applyBorder="1" applyAlignment="1" applyProtection="1">
      <alignment horizontal="center" vertical="center"/>
      <protection locked="0"/>
    </xf>
    <xf numFmtId="14" fontId="48" fillId="0" borderId="27" xfId="0" applyNumberFormat="1" applyFont="1" applyBorder="1" applyAlignment="1" applyProtection="1">
      <alignment horizontal="center" vertical="center"/>
      <protection locked="0"/>
    </xf>
    <xf numFmtId="0" fontId="70" fillId="11" borderId="62" xfId="17" applyFont="1" applyFill="1" applyBorder="1" applyAlignment="1">
      <alignment horizontal="center"/>
    </xf>
    <xf numFmtId="0" fontId="70" fillId="11" borderId="6" xfId="17" applyFont="1" applyFill="1" applyBorder="1" applyAlignment="1">
      <alignment horizontal="center"/>
    </xf>
    <xf numFmtId="0" fontId="70" fillId="11" borderId="63" xfId="17" applyFont="1" applyFill="1" applyBorder="1" applyAlignment="1">
      <alignment horizontal="center"/>
    </xf>
    <xf numFmtId="0" fontId="72" fillId="27" borderId="64" xfId="30" applyFont="1" applyFill="1" applyBorder="1" applyAlignment="1">
      <alignment horizontal="center" vertical="center"/>
    </xf>
    <xf numFmtId="0" fontId="72" fillId="27" borderId="5" xfId="30" applyFont="1" applyFill="1" applyBorder="1" applyAlignment="1">
      <alignment horizontal="center" vertical="center"/>
    </xf>
    <xf numFmtId="0" fontId="72" fillId="27" borderId="65" xfId="30" applyFont="1" applyFill="1" applyBorder="1" applyAlignment="1">
      <alignment horizontal="center" vertical="center"/>
    </xf>
    <xf numFmtId="0" fontId="73" fillId="0" borderId="0" xfId="0" applyFont="1" applyBorder="1" applyAlignment="1">
      <alignment horizontal="left" vertical="top"/>
    </xf>
    <xf numFmtId="0" fontId="74" fillId="0" borderId="0" xfId="0" applyFont="1" applyBorder="1"/>
    <xf numFmtId="0" fontId="75" fillId="0" borderId="0" xfId="0" applyFont="1" applyBorder="1" applyAlignment="1">
      <alignment horizontal="left" vertical="top" indent="2"/>
    </xf>
    <xf numFmtId="0" fontId="76" fillId="0" borderId="0" xfId="0" applyFont="1" applyBorder="1"/>
    <xf numFmtId="0" fontId="77" fillId="0" borderId="0" xfId="0" applyFont="1" applyBorder="1" applyAlignment="1">
      <alignment horizontal="left" vertical="top"/>
    </xf>
    <xf numFmtId="0" fontId="74" fillId="0" borderId="0" xfId="0" applyFont="1" applyBorder="1" applyAlignment="1">
      <alignment horizontal="left" vertical="top"/>
    </xf>
    <xf numFmtId="0" fontId="75" fillId="0" borderId="0" xfId="0" applyFont="1" applyBorder="1" applyAlignment="1">
      <alignment horizontal="left" vertical="top"/>
    </xf>
    <xf numFmtId="0" fontId="78" fillId="0" borderId="0" xfId="1" applyFont="1" applyBorder="1" applyAlignment="1" applyProtection="1">
      <alignment horizontal="left" vertical="top"/>
    </xf>
    <xf numFmtId="0" fontId="74" fillId="15" borderId="0" xfId="0" applyFont="1" applyFill="1" applyBorder="1" applyAlignment="1">
      <alignment horizontal="center" vertical="center"/>
    </xf>
    <xf numFmtId="0" fontId="74" fillId="16" borderId="0" xfId="0" applyFont="1" applyFill="1" applyBorder="1" applyAlignment="1">
      <alignment horizontal="center" vertical="center"/>
    </xf>
    <xf numFmtId="0" fontId="74" fillId="17" borderId="0" xfId="0" applyFont="1" applyFill="1" applyBorder="1" applyAlignment="1">
      <alignment horizontal="center" vertical="center"/>
    </xf>
    <xf numFmtId="0" fontId="74" fillId="0" borderId="0" xfId="0" applyFont="1" applyBorder="1" applyAlignment="1">
      <alignment horizontal="center" vertical="center"/>
    </xf>
    <xf numFmtId="0" fontId="74" fillId="23" borderId="0" xfId="0" applyFont="1" applyFill="1" applyBorder="1" applyAlignment="1">
      <alignment horizontal="center" vertical="center"/>
    </xf>
    <xf numFmtId="0" fontId="74" fillId="18" borderId="0" xfId="0" applyFont="1" applyFill="1" applyBorder="1" applyAlignment="1">
      <alignment horizontal="center" vertical="center"/>
    </xf>
    <xf numFmtId="0" fontId="74" fillId="19" borderId="0" xfId="0" applyFont="1" applyFill="1" applyBorder="1" applyAlignment="1">
      <alignment horizontal="center" vertical="center"/>
    </xf>
    <xf numFmtId="0" fontId="74" fillId="24" borderId="0" xfId="0" applyFont="1" applyFill="1" applyBorder="1" applyAlignment="1">
      <alignment horizontal="center" vertical="center"/>
    </xf>
    <xf numFmtId="0" fontId="80" fillId="0" borderId="0" xfId="0" applyFont="1" applyBorder="1" applyAlignment="1">
      <alignment horizontal="left" vertical="top" wrapText="1"/>
    </xf>
    <xf numFmtId="0" fontId="80" fillId="0" borderId="0" xfId="0" applyFont="1" applyBorder="1" applyAlignment="1">
      <alignment horizontal="left" vertical="top"/>
    </xf>
    <xf numFmtId="0" fontId="78" fillId="0" borderId="0" xfId="0" applyFont="1" applyBorder="1"/>
    <xf numFmtId="0" fontId="78" fillId="0" borderId="0" xfId="0" applyFont="1" applyBorder="1" applyAlignment="1">
      <alignment horizontal="left" vertical="top"/>
    </xf>
    <xf numFmtId="0" fontId="81" fillId="13" borderId="0" xfId="40" applyFont="1" applyFill="1" applyBorder="1" applyAlignment="1" applyProtection="1">
      <alignment horizontal="left" vertical="top"/>
    </xf>
    <xf numFmtId="0" fontId="81" fillId="11" borderId="0" xfId="40" applyFont="1" applyFill="1" applyBorder="1" applyAlignment="1" applyProtection="1">
      <alignment horizontal="left" vertical="top"/>
    </xf>
    <xf numFmtId="0" fontId="81" fillId="12" borderId="0" xfId="40" applyFont="1" applyFill="1" applyBorder="1" applyAlignment="1" applyProtection="1">
      <alignment horizontal="left" vertical="top"/>
    </xf>
    <xf numFmtId="0" fontId="54" fillId="0" borderId="0" xfId="0" applyFont="1" applyBorder="1" applyAlignment="1">
      <alignment horizontal="left" vertical="top" wrapText="1"/>
    </xf>
    <xf numFmtId="0" fontId="82" fillId="0" borderId="0" xfId="15" applyFont="1" applyBorder="1" applyAlignment="1" applyProtection="1">
      <alignment horizontal="left"/>
    </xf>
    <xf numFmtId="0" fontId="82" fillId="0" borderId="0" xfId="15" applyFont="1" applyFill="1" applyBorder="1" applyAlignment="1" applyProtection="1">
      <alignment horizontal="left"/>
    </xf>
    <xf numFmtId="0" fontId="82" fillId="0" borderId="3" xfId="15" applyFont="1" applyFill="1" applyBorder="1" applyAlignment="1" applyProtection="1">
      <alignment horizontal="left"/>
      <protection locked="0"/>
    </xf>
    <xf numFmtId="0" fontId="82" fillId="0" borderId="0" xfId="0" applyFont="1" applyProtection="1"/>
    <xf numFmtId="0" fontId="82" fillId="0" borderId="0" xfId="15" applyFont="1" applyFill="1" applyBorder="1" applyAlignment="1" applyProtection="1">
      <alignment horizontal="left"/>
      <protection locked="0"/>
    </xf>
    <xf numFmtId="0" fontId="82" fillId="0" borderId="0" xfId="0" applyFont="1"/>
    <xf numFmtId="0" fontId="82" fillId="0" borderId="7" xfId="15" applyFont="1" applyFill="1" applyBorder="1" applyAlignment="1" applyProtection="1">
      <alignment horizontal="left"/>
      <protection locked="0"/>
    </xf>
    <xf numFmtId="0" fontId="82" fillId="0" borderId="7" xfId="0" applyFont="1" applyBorder="1" applyAlignment="1" applyProtection="1">
      <alignment horizontal="center"/>
      <protection locked="0"/>
    </xf>
    <xf numFmtId="0" fontId="82" fillId="0" borderId="0" xfId="0" applyFont="1" applyAlignment="1" applyProtection="1">
      <alignment horizontal="left"/>
    </xf>
    <xf numFmtId="0" fontId="82" fillId="0" borderId="0" xfId="0" applyFont="1" applyBorder="1" applyProtection="1"/>
    <xf numFmtId="0" fontId="82" fillId="0" borderId="7" xfId="0" applyFont="1" applyBorder="1" applyAlignment="1" applyProtection="1">
      <alignment horizontal="left"/>
      <protection locked="0"/>
    </xf>
    <xf numFmtId="0" fontId="82" fillId="0" borderId="0" xfId="0" applyFont="1" applyBorder="1" applyAlignment="1" applyProtection="1">
      <alignment horizontal="center"/>
    </xf>
    <xf numFmtId="0" fontId="82" fillId="0" borderId="0" xfId="0" applyFont="1" applyAlignment="1" applyProtection="1">
      <alignment horizontal="center"/>
    </xf>
    <xf numFmtId="196" fontId="82" fillId="0" borderId="3" xfId="15" applyNumberFormat="1" applyFont="1" applyFill="1" applyBorder="1" applyAlignment="1" applyProtection="1">
      <alignment horizontal="left"/>
      <protection locked="0"/>
    </xf>
    <xf numFmtId="0" fontId="82" fillId="0" borderId="0" xfId="0" applyFont="1" applyBorder="1" applyAlignment="1" applyProtection="1">
      <alignment horizontal="left"/>
    </xf>
    <xf numFmtId="196" fontId="82" fillId="0" borderId="7" xfId="15" applyNumberFormat="1" applyFont="1" applyFill="1" applyBorder="1" applyAlignment="1" applyProtection="1">
      <alignment horizontal="left"/>
      <protection locked="0"/>
    </xf>
    <xf numFmtId="0" fontId="83" fillId="21" borderId="13" xfId="0" applyFont="1" applyFill="1" applyBorder="1" applyAlignment="1" applyProtection="1">
      <alignment horizontal="left" vertical="top" wrapText="1"/>
    </xf>
    <xf numFmtId="0" fontId="83" fillId="21" borderId="14" xfId="0" applyFont="1" applyFill="1" applyBorder="1" applyAlignment="1" applyProtection="1">
      <alignment horizontal="left" vertical="top"/>
    </xf>
    <xf numFmtId="0" fontId="83" fillId="21" borderId="16" xfId="0" applyFont="1" applyFill="1" applyBorder="1" applyAlignment="1" applyProtection="1">
      <alignment horizontal="left" vertical="top"/>
    </xf>
    <xf numFmtId="0" fontId="84" fillId="21" borderId="44" xfId="0" applyFont="1" applyFill="1" applyBorder="1" applyAlignment="1" applyProtection="1">
      <alignment horizontal="center"/>
    </xf>
    <xf numFmtId="0" fontId="84" fillId="21" borderId="54" xfId="0" applyFont="1" applyFill="1" applyBorder="1" applyAlignment="1" applyProtection="1">
      <alignment horizontal="center"/>
    </xf>
    <xf numFmtId="0" fontId="84" fillId="21" borderId="55" xfId="0" applyFont="1" applyFill="1" applyBorder="1" applyAlignment="1" applyProtection="1">
      <alignment horizontal="center"/>
    </xf>
    <xf numFmtId="0" fontId="83" fillId="21" borderId="33" xfId="0" applyFont="1" applyFill="1" applyBorder="1" applyAlignment="1" applyProtection="1">
      <alignment horizontal="left" vertical="top"/>
    </xf>
    <xf numFmtId="0" fontId="83" fillId="21" borderId="6" xfId="0" applyFont="1" applyFill="1" applyBorder="1" applyAlignment="1" applyProtection="1">
      <alignment horizontal="left" vertical="top"/>
    </xf>
    <xf numFmtId="0" fontId="83" fillId="21" borderId="42" xfId="0" applyFont="1" applyFill="1" applyBorder="1" applyAlignment="1" applyProtection="1">
      <alignment horizontal="left" vertical="top"/>
    </xf>
    <xf numFmtId="0" fontId="85" fillId="0" borderId="43" xfId="0" applyFont="1" applyBorder="1" applyAlignment="1" applyProtection="1">
      <alignment horizontal="center" vertical="center"/>
    </xf>
    <xf numFmtId="0" fontId="85" fillId="0" borderId="39" xfId="0" applyFont="1" applyBorder="1" applyAlignment="1" applyProtection="1">
      <alignment horizontal="center" vertical="center"/>
    </xf>
    <xf numFmtId="0" fontId="85" fillId="0" borderId="40" xfId="0" applyFont="1" applyBorder="1" applyAlignment="1" applyProtection="1">
      <alignment horizontal="center" vertical="center"/>
    </xf>
    <xf numFmtId="0" fontId="83" fillId="22" borderId="13" xfId="0" applyFont="1" applyFill="1" applyBorder="1" applyAlignment="1" applyProtection="1">
      <alignment horizontal="left" vertical="center"/>
    </xf>
    <xf numFmtId="0" fontId="83" fillId="22" borderId="14" xfId="0" applyFont="1" applyFill="1" applyBorder="1" applyAlignment="1" applyProtection="1">
      <alignment horizontal="left" vertical="center"/>
    </xf>
    <xf numFmtId="0" fontId="83" fillId="22" borderId="16" xfId="0" applyFont="1" applyFill="1" applyBorder="1" applyAlignment="1" applyProtection="1">
      <alignment horizontal="left" vertical="center"/>
    </xf>
    <xf numFmtId="0" fontId="82" fillId="22" borderId="45" xfId="0" applyFont="1" applyFill="1" applyBorder="1" applyAlignment="1" applyProtection="1">
      <alignment horizontal="center" wrapText="1"/>
    </xf>
    <xf numFmtId="0" fontId="82" fillId="22" borderId="55" xfId="0" applyFont="1" applyFill="1" applyBorder="1" applyAlignment="1" applyProtection="1">
      <alignment horizontal="center" wrapText="1"/>
    </xf>
    <xf numFmtId="0" fontId="83" fillId="22" borderId="9" xfId="0" applyFont="1" applyFill="1" applyBorder="1" applyAlignment="1" applyProtection="1">
      <alignment horizontal="left" vertical="center"/>
    </xf>
    <xf numFmtId="0" fontId="83" fillId="22" borderId="3" xfId="0" applyFont="1" applyFill="1" applyBorder="1" applyAlignment="1" applyProtection="1">
      <alignment horizontal="left" vertical="center"/>
    </xf>
    <xf numFmtId="0" fontId="83" fillId="22" borderId="36" xfId="0" applyFont="1" applyFill="1" applyBorder="1" applyAlignment="1" applyProtection="1">
      <alignment horizontal="left" vertical="center"/>
    </xf>
    <xf numFmtId="0" fontId="82" fillId="0" borderId="56" xfId="0" applyFont="1" applyBorder="1" applyAlignment="1" applyProtection="1">
      <alignment horizontal="center" wrapText="1"/>
    </xf>
    <xf numFmtId="0" fontId="82" fillId="0" borderId="57" xfId="0" applyFont="1" applyBorder="1" applyAlignment="1" applyProtection="1">
      <alignment horizontal="center"/>
    </xf>
    <xf numFmtId="0" fontId="82" fillId="0" borderId="10" xfId="0" applyFont="1" applyBorder="1" applyAlignment="1" applyProtection="1"/>
    <xf numFmtId="0" fontId="82" fillId="0" borderId="7" xfId="0" applyFont="1" applyBorder="1" applyAlignment="1" applyProtection="1"/>
    <xf numFmtId="0" fontId="82" fillId="0" borderId="32" xfId="0" applyFont="1" applyBorder="1" applyProtection="1"/>
    <xf numFmtId="0" fontId="82" fillId="0" borderId="45" xfId="36" applyFont="1" applyFill="1" applyBorder="1" applyAlignment="1" applyProtection="1">
      <alignment horizontal="center"/>
    </xf>
    <xf numFmtId="0" fontId="82" fillId="0" borderId="55" xfId="36" applyFont="1" applyFill="1" applyBorder="1" applyAlignment="1" applyProtection="1">
      <alignment horizontal="center"/>
    </xf>
    <xf numFmtId="0" fontId="82" fillId="0" borderId="18" xfId="36" applyFont="1" applyFill="1" applyBorder="1" applyAlignment="1" applyProtection="1">
      <alignment horizontal="center"/>
    </xf>
    <xf numFmtId="0" fontId="82" fillId="0" borderId="19" xfId="36" applyFont="1" applyFill="1" applyBorder="1" applyAlignment="1" applyProtection="1">
      <alignment horizontal="center"/>
    </xf>
    <xf numFmtId="0" fontId="82" fillId="9" borderId="10" xfId="10" applyFont="1" applyBorder="1" applyAlignment="1" applyProtection="1">
      <alignment horizontal="left"/>
    </xf>
    <xf numFmtId="0" fontId="82" fillId="9" borderId="7" xfId="10" applyFont="1" applyBorder="1" applyAlignment="1" applyProtection="1">
      <alignment horizontal="left"/>
    </xf>
    <xf numFmtId="0" fontId="82" fillId="9" borderId="23" xfId="10" applyFont="1" applyBorder="1" applyAlignment="1" applyProtection="1">
      <alignment horizontal="left"/>
    </xf>
    <xf numFmtId="0" fontId="82" fillId="9" borderId="22" xfId="10" applyFont="1" applyBorder="1" applyAlignment="1" applyProtection="1">
      <alignment horizontal="left"/>
    </xf>
    <xf numFmtId="0" fontId="82" fillId="0" borderId="58" xfId="0" applyFont="1" applyBorder="1" applyProtection="1"/>
    <xf numFmtId="0" fontId="82" fillId="0" borderId="17" xfId="36" applyFont="1" applyFill="1" applyBorder="1" applyAlignment="1" applyProtection="1">
      <alignment horizontal="center"/>
    </xf>
    <xf numFmtId="0" fontId="82" fillId="0" borderId="40" xfId="36" applyFont="1" applyFill="1" applyBorder="1" applyAlignment="1" applyProtection="1">
      <alignment horizontal="center"/>
    </xf>
    <xf numFmtId="0" fontId="84" fillId="0" borderId="33" xfId="36" applyFont="1" applyFill="1" applyBorder="1" applyAlignment="1" applyProtection="1">
      <alignment horizontal="left"/>
    </xf>
    <xf numFmtId="0" fontId="84" fillId="0" borderId="6" xfId="36" applyFont="1" applyFill="1" applyBorder="1" applyAlignment="1" applyProtection="1">
      <alignment horizontal="left"/>
    </xf>
    <xf numFmtId="0" fontId="82" fillId="0" borderId="42" xfId="0" applyFont="1" applyBorder="1" applyProtection="1"/>
    <xf numFmtId="0" fontId="84" fillId="0" borderId="59" xfId="0" applyFont="1" applyBorder="1" applyAlignment="1" applyProtection="1">
      <alignment horizontal="center"/>
    </xf>
    <xf numFmtId="0" fontId="84" fillId="0" borderId="60" xfId="0" applyFont="1" applyBorder="1" applyAlignment="1" applyProtection="1">
      <alignment horizontal="center"/>
    </xf>
    <xf numFmtId="1" fontId="82" fillId="0" borderId="0" xfId="0" applyNumberFormat="1" applyFont="1" applyAlignment="1" applyProtection="1">
      <alignment horizontal="center"/>
    </xf>
    <xf numFmtId="0" fontId="82" fillId="0" borderId="0" xfId="0" applyFont="1" applyAlignment="1" applyProtection="1">
      <alignment horizontal="right"/>
    </xf>
    <xf numFmtId="1" fontId="82" fillId="0" borderId="20" xfId="0" applyNumberFormat="1" applyFont="1" applyBorder="1" applyAlignment="1" applyProtection="1">
      <alignment horizontal="center"/>
      <protection locked="0"/>
    </xf>
    <xf numFmtId="1" fontId="82" fillId="0" borderId="71" xfId="0" applyNumberFormat="1" applyFont="1" applyBorder="1" applyAlignment="1" applyProtection="1">
      <alignment horizontal="center"/>
      <protection locked="0"/>
    </xf>
    <xf numFmtId="0" fontId="86" fillId="0" borderId="0" xfId="15" applyFont="1" applyFill="1" applyBorder="1" applyAlignment="1" applyProtection="1">
      <alignment horizontal="left" vertical="top" wrapText="1"/>
    </xf>
    <xf numFmtId="0" fontId="82" fillId="0" borderId="3" xfId="15" applyFont="1" applyFill="1" applyBorder="1" applyAlignment="1" applyProtection="1">
      <alignment horizontal="center"/>
      <protection locked="0"/>
    </xf>
    <xf numFmtId="0" fontId="82" fillId="0" borderId="0" xfId="15" applyFont="1" applyFill="1" applyBorder="1" applyAlignment="1" applyProtection="1">
      <alignment horizontal="center"/>
    </xf>
    <xf numFmtId="0" fontId="82" fillId="0" borderId="3" xfId="0" applyFont="1" applyBorder="1" applyAlignment="1" applyProtection="1">
      <alignment horizontal="center"/>
      <protection locked="0"/>
    </xf>
    <xf numFmtId="0" fontId="82" fillId="0" borderId="12" xfId="15" applyFont="1" applyFill="1" applyBorder="1" applyAlignment="1" applyProtection="1">
      <alignment horizontal="left"/>
    </xf>
    <xf numFmtId="0" fontId="82" fillId="0" borderId="12" xfId="0" applyFont="1" applyBorder="1" applyProtection="1"/>
    <xf numFmtId="0" fontId="82" fillId="0" borderId="12" xfId="0" applyFont="1" applyBorder="1"/>
    <xf numFmtId="0" fontId="82" fillId="0" borderId="0" xfId="15" applyFont="1" applyFill="1" applyAlignment="1" applyProtection="1">
      <alignment horizontal="left"/>
    </xf>
    <xf numFmtId="0" fontId="82" fillId="0" borderId="0" xfId="15" applyFont="1" applyFill="1" applyBorder="1" applyAlignment="1">
      <alignment horizontal="center"/>
    </xf>
    <xf numFmtId="0" fontId="82" fillId="0" borderId="0" xfId="15" applyFont="1" applyFill="1" applyBorder="1" applyAlignment="1">
      <alignment horizontal="left" vertical="top"/>
    </xf>
    <xf numFmtId="0" fontId="82" fillId="0" borderId="0" xfId="0" applyFont="1" applyBorder="1" applyAlignment="1"/>
    <xf numFmtId="0" fontId="82" fillId="0" borderId="0" xfId="0" applyFont="1" applyBorder="1"/>
    <xf numFmtId="0" fontId="82" fillId="0" borderId="0" xfId="0" applyFont="1" applyBorder="1" applyAlignment="1">
      <alignment horizontal="left"/>
    </xf>
    <xf numFmtId="0" fontId="44" fillId="28" borderId="10" xfId="40" applyFont="1" applyFill="1" applyBorder="1" applyAlignment="1" applyProtection="1">
      <alignment horizontal="left" vertical="center"/>
    </xf>
    <xf numFmtId="0" fontId="44" fillId="28" borderId="7" xfId="40" applyFont="1" applyFill="1" applyBorder="1" applyAlignment="1" applyProtection="1">
      <alignment horizontal="left" vertical="center"/>
    </xf>
    <xf numFmtId="0" fontId="44" fillId="28" borderId="7" xfId="40" applyFont="1" applyFill="1" applyBorder="1" applyAlignment="1" applyProtection="1">
      <alignment vertical="center"/>
    </xf>
    <xf numFmtId="0" fontId="44" fillId="28" borderId="7" xfId="40" applyFont="1" applyFill="1" applyBorder="1" applyAlignment="1" applyProtection="1">
      <alignment horizontal="center" vertical="center"/>
    </xf>
    <xf numFmtId="0" fontId="44" fillId="28" borderId="32" xfId="40" applyFont="1" applyFill="1" applyBorder="1" applyAlignment="1" applyProtection="1">
      <alignment vertical="center"/>
    </xf>
    <xf numFmtId="0" fontId="44" fillId="28" borderId="7" xfId="40" applyFont="1" applyFill="1" applyBorder="1" applyAlignment="1" applyProtection="1">
      <alignment horizontal="left" vertical="top"/>
    </xf>
    <xf numFmtId="0" fontId="44" fillId="28" borderId="7" xfId="40" applyFont="1" applyFill="1" applyBorder="1" applyAlignment="1" applyProtection="1">
      <alignment vertical="top"/>
    </xf>
    <xf numFmtId="0" fontId="44" fillId="28" borderId="7" xfId="40" applyFont="1" applyFill="1" applyBorder="1" applyAlignment="1" applyProtection="1">
      <alignment horizontal="center" vertical="top"/>
    </xf>
    <xf numFmtId="0" fontId="44" fillId="28" borderId="32" xfId="40" applyFont="1" applyFill="1" applyBorder="1" applyAlignment="1" applyProtection="1">
      <alignment vertical="top"/>
    </xf>
    <xf numFmtId="0" fontId="44" fillId="28" borderId="9" xfId="40" applyFont="1" applyFill="1" applyBorder="1" applyAlignment="1" applyProtection="1">
      <alignment horizontal="left" vertical="center"/>
    </xf>
    <xf numFmtId="0" fontId="44" fillId="28" borderId="3" xfId="40" applyFont="1" applyFill="1" applyBorder="1" applyAlignment="1" applyProtection="1">
      <alignment horizontal="left" vertical="center"/>
    </xf>
    <xf numFmtId="0" fontId="44" fillId="28" borderId="3" xfId="40" applyFont="1" applyFill="1" applyBorder="1" applyAlignment="1" applyProtection="1">
      <alignment horizontal="center" vertical="center"/>
    </xf>
    <xf numFmtId="0" fontId="44" fillId="28" borderId="10" xfId="40" applyFont="1" applyFill="1" applyBorder="1" applyAlignment="1" applyProtection="1">
      <alignment vertical="center"/>
    </xf>
    <xf numFmtId="0" fontId="44" fillId="28" borderId="3" xfId="40" applyFont="1" applyFill="1" applyBorder="1" applyAlignment="1" applyProtection="1">
      <alignment horizontal="left" vertical="top"/>
    </xf>
    <xf numFmtId="0" fontId="44" fillId="27" borderId="10" xfId="40" applyFont="1" applyFill="1" applyBorder="1" applyAlignment="1" applyProtection="1">
      <alignment horizontal="left" vertical="center"/>
    </xf>
    <xf numFmtId="0" fontId="44" fillId="27" borderId="7" xfId="40" applyFont="1" applyFill="1" applyBorder="1" applyAlignment="1" applyProtection="1">
      <alignment horizontal="left" vertical="center"/>
    </xf>
    <xf numFmtId="0" fontId="44" fillId="27" borderId="7" xfId="40" applyFont="1" applyFill="1" applyBorder="1" applyAlignment="1" applyProtection="1">
      <alignment horizontal="center" vertical="center"/>
    </xf>
    <xf numFmtId="0" fontId="76" fillId="0" borderId="0" xfId="0" applyFont="1"/>
    <xf numFmtId="0" fontId="76" fillId="0" borderId="0" xfId="0" applyFont="1" applyAlignment="1">
      <alignment horizontal="center" vertical="center"/>
    </xf>
    <xf numFmtId="0" fontId="76" fillId="0" borderId="0" xfId="0" applyFont="1" applyProtection="1"/>
    <xf numFmtId="0" fontId="88" fillId="0" borderId="20" xfId="0" applyFont="1" applyBorder="1" applyAlignment="1">
      <alignment horizontal="center" vertical="top"/>
    </xf>
    <xf numFmtId="0" fontId="88" fillId="0" borderId="81" xfId="0" applyFont="1" applyBorder="1" applyAlignment="1">
      <alignment horizontal="center" vertical="top"/>
    </xf>
    <xf numFmtId="0" fontId="88" fillId="0" borderId="82" xfId="0" applyFont="1" applyBorder="1" applyAlignment="1" applyProtection="1">
      <alignment horizontal="center" vertical="top"/>
      <protection locked="0"/>
    </xf>
    <xf numFmtId="0" fontId="89" fillId="29" borderId="11" xfId="40" applyFont="1" applyFill="1" applyBorder="1" applyAlignment="1" applyProtection="1">
      <alignment horizontal="left" vertical="center"/>
    </xf>
    <xf numFmtId="0" fontId="90" fillId="29" borderId="12" xfId="40" applyFont="1" applyFill="1" applyBorder="1" applyAlignment="1" applyProtection="1">
      <alignment horizontal="left" vertical="top"/>
    </xf>
    <xf numFmtId="0" fontId="90" fillId="29" borderId="12" xfId="40" applyFont="1" applyFill="1" applyBorder="1" applyAlignment="1" applyProtection="1">
      <alignment horizontal="left" vertical="top" wrapText="1"/>
    </xf>
    <xf numFmtId="0" fontId="90" fillId="29" borderId="0" xfId="40" applyFont="1" applyFill="1" applyBorder="1" applyAlignment="1" applyProtection="1">
      <alignment horizontal="center" vertical="center"/>
    </xf>
    <xf numFmtId="0" fontId="90" fillId="29" borderId="0" xfId="40" applyFont="1" applyFill="1" applyBorder="1" applyAlignment="1" applyProtection="1">
      <alignment horizontal="center" vertical="top"/>
    </xf>
    <xf numFmtId="0" fontId="90" fillId="29" borderId="77" xfId="40" applyFont="1" applyFill="1" applyBorder="1" applyAlignment="1" applyProtection="1">
      <alignment horizontal="center" vertical="top"/>
      <protection locked="0"/>
    </xf>
    <xf numFmtId="0" fontId="74" fillId="0" borderId="0" xfId="0" applyFont="1" applyBorder="1" applyAlignment="1">
      <alignment vertical="center"/>
    </xf>
    <xf numFmtId="0" fontId="91" fillId="20" borderId="24" xfId="40" applyFont="1" applyFill="1" applyBorder="1" applyAlignment="1" applyProtection="1">
      <alignment horizontal="left" vertical="center"/>
    </xf>
    <xf numFmtId="0" fontId="92" fillId="20" borderId="21" xfId="40" applyFont="1" applyFill="1" applyBorder="1" applyAlignment="1" applyProtection="1">
      <alignment horizontal="left" vertical="center"/>
    </xf>
    <xf numFmtId="0" fontId="92" fillId="20" borderId="21" xfId="40" applyFont="1" applyFill="1" applyBorder="1" applyAlignment="1" applyProtection="1">
      <alignment vertical="center"/>
    </xf>
    <xf numFmtId="0" fontId="92" fillId="20" borderId="21" xfId="40" applyFont="1" applyFill="1" applyBorder="1" applyAlignment="1" applyProtection="1">
      <alignment horizontal="center" vertical="center"/>
    </xf>
    <xf numFmtId="0" fontId="92" fillId="20" borderId="31" xfId="40" applyFont="1" applyFill="1" applyBorder="1" applyAlignment="1" applyProtection="1">
      <alignment horizontal="center" vertical="center"/>
      <protection locked="0"/>
    </xf>
    <xf numFmtId="0" fontId="74" fillId="0" borderId="0" xfId="0" applyFont="1" applyBorder="1" applyAlignment="1">
      <alignment vertical="top"/>
    </xf>
    <xf numFmtId="0" fontId="78" fillId="0" borderId="4" xfId="3" applyFont="1" applyFill="1" applyBorder="1" applyAlignment="1" applyProtection="1">
      <alignment horizontal="left" vertical="top"/>
    </xf>
    <xf numFmtId="0" fontId="78" fillId="0" borderId="61" xfId="16" applyFont="1" applyFill="1" applyBorder="1" applyAlignment="1" applyProtection="1">
      <alignment horizontal="center" vertical="center"/>
    </xf>
    <xf numFmtId="0" fontId="78" fillId="0" borderId="4" xfId="16" applyFont="1" applyFill="1" applyBorder="1" applyAlignment="1" applyProtection="1">
      <alignment horizontal="center" vertical="center"/>
      <protection locked="0"/>
    </xf>
    <xf numFmtId="0" fontId="74" fillId="0" borderId="4" xfId="0" applyFont="1" applyBorder="1" applyAlignment="1" applyProtection="1">
      <alignment horizontal="center" vertical="center"/>
      <protection locked="0"/>
    </xf>
    <xf numFmtId="0" fontId="79" fillId="0" borderId="19" xfId="40" applyFont="1" applyFill="1" applyBorder="1" applyAlignment="1" applyProtection="1">
      <alignment horizontal="center" vertical="center"/>
      <protection locked="0"/>
    </xf>
    <xf numFmtId="187" fontId="79" fillId="0" borderId="0" xfId="0" applyNumberFormat="1" applyFont="1" applyFill="1" applyBorder="1" applyAlignment="1" applyProtection="1">
      <alignment horizontal="left" vertical="top"/>
    </xf>
    <xf numFmtId="0" fontId="78" fillId="0" borderId="0" xfId="3" applyFont="1" applyFill="1" applyBorder="1" applyAlignment="1" applyProtection="1">
      <alignment horizontal="left" vertical="top"/>
    </xf>
    <xf numFmtId="0" fontId="74" fillId="0" borderId="0" xfId="0" applyFont="1" applyBorder="1" applyAlignment="1" applyProtection="1">
      <alignment vertical="top"/>
    </xf>
    <xf numFmtId="0" fontId="78" fillId="0" borderId="0" xfId="16" applyFont="1" applyFill="1" applyBorder="1" applyAlignment="1" applyProtection="1">
      <alignment horizontal="center" vertical="center"/>
    </xf>
    <xf numFmtId="0" fontId="79" fillId="0" borderId="0" xfId="40" applyFont="1" applyFill="1" applyBorder="1" applyAlignment="1" applyProtection="1">
      <alignment horizontal="center" vertical="center"/>
      <protection locked="0"/>
    </xf>
    <xf numFmtId="0" fontId="74" fillId="0" borderId="0" xfId="0" applyFont="1" applyFill="1" applyBorder="1" applyAlignment="1">
      <alignment vertical="top"/>
    </xf>
    <xf numFmtId="0" fontId="91" fillId="20" borderId="11" xfId="40" applyFont="1" applyFill="1" applyBorder="1" applyAlignment="1" applyProtection="1">
      <alignment horizontal="left" vertical="center"/>
    </xf>
    <xf numFmtId="0" fontId="92" fillId="20" borderId="12" xfId="40" applyFont="1" applyFill="1" applyBorder="1" applyAlignment="1" applyProtection="1">
      <alignment horizontal="left" vertical="top"/>
    </xf>
    <xf numFmtId="0" fontId="92" fillId="20" borderId="7" xfId="40" applyFont="1" applyFill="1" applyBorder="1" applyAlignment="1" applyProtection="1">
      <alignment horizontal="center" vertical="center"/>
    </xf>
    <xf numFmtId="0" fontId="92" fillId="20" borderId="7" xfId="40" applyFont="1" applyFill="1" applyBorder="1" applyAlignment="1" applyProtection="1">
      <alignment horizontal="center" vertical="top"/>
    </xf>
    <xf numFmtId="0" fontId="92" fillId="20" borderId="34" xfId="40" applyFont="1" applyFill="1" applyBorder="1" applyAlignment="1" applyProtection="1">
      <alignment horizontal="left" vertical="top"/>
      <protection locked="0"/>
    </xf>
    <xf numFmtId="0" fontId="78" fillId="0" borderId="4" xfId="3" applyFont="1" applyFill="1" applyBorder="1" applyAlignment="1" applyProtection="1">
      <alignment horizontal="left" vertical="top" wrapText="1"/>
    </xf>
    <xf numFmtId="0" fontId="74" fillId="0" borderId="48" xfId="0" applyFont="1" applyBorder="1" applyAlignment="1" applyProtection="1">
      <alignment horizontal="center" vertical="center"/>
    </xf>
    <xf numFmtId="0" fontId="78" fillId="0" borderId="19" xfId="16" applyFont="1" applyFill="1" applyBorder="1" applyAlignment="1" applyProtection="1">
      <alignment horizontal="center" vertical="center"/>
      <protection locked="0"/>
    </xf>
    <xf numFmtId="0" fontId="78" fillId="0" borderId="4" xfId="3" applyFont="1" applyFill="1" applyBorder="1" applyAlignment="1" applyProtection="1">
      <alignment horizontal="left" vertical="top" wrapText="1"/>
    </xf>
    <xf numFmtId="0" fontId="92" fillId="0" borderId="0" xfId="40" applyFont="1" applyFill="1" applyBorder="1" applyAlignment="1" applyProtection="1">
      <alignment horizontal="left" vertical="center"/>
    </xf>
    <xf numFmtId="0" fontId="92" fillId="0" borderId="0" xfId="40" applyFont="1" applyFill="1" applyBorder="1" applyAlignment="1" applyProtection="1">
      <alignment horizontal="left" vertical="top"/>
    </xf>
    <xf numFmtId="0" fontId="92" fillId="0" borderId="0" xfId="40" applyFont="1" applyFill="1" applyBorder="1" applyAlignment="1" applyProtection="1">
      <alignment horizontal="center" vertical="center"/>
    </xf>
    <xf numFmtId="0" fontId="92" fillId="0" borderId="0" xfId="40" applyFont="1" applyFill="1" applyBorder="1" applyAlignment="1" applyProtection="1">
      <alignment horizontal="center" vertical="top"/>
    </xf>
    <xf numFmtId="0" fontId="92" fillId="0" borderId="0" xfId="40" applyFont="1" applyFill="1" applyBorder="1" applyAlignment="1" applyProtection="1">
      <alignment horizontal="left" vertical="top"/>
      <protection locked="0"/>
    </xf>
    <xf numFmtId="0" fontId="92" fillId="20" borderId="12" xfId="40" applyFont="1" applyFill="1" applyBorder="1" applyAlignment="1" applyProtection="1">
      <alignment horizontal="center" vertical="center"/>
    </xf>
    <xf numFmtId="0" fontId="92" fillId="20" borderId="12" xfId="40" applyFont="1" applyFill="1" applyBorder="1" applyAlignment="1" applyProtection="1">
      <alignment horizontal="center" vertical="top"/>
    </xf>
    <xf numFmtId="0" fontId="92" fillId="20" borderId="34" xfId="40" applyFont="1" applyFill="1" applyBorder="1" applyAlignment="1" applyProtection="1">
      <alignment horizontal="center" vertical="top"/>
      <protection locked="0"/>
    </xf>
    <xf numFmtId="0" fontId="78" fillId="0" borderId="7" xfId="3" applyFont="1" applyFill="1" applyBorder="1" applyAlignment="1" applyProtection="1">
      <alignment horizontal="left" vertical="top"/>
    </xf>
    <xf numFmtId="0" fontId="78" fillId="0" borderId="7" xfId="3" applyFont="1" applyFill="1" applyBorder="1" applyAlignment="1" applyProtection="1">
      <alignment horizontal="right" vertical="top" wrapText="1"/>
    </xf>
    <xf numFmtId="0" fontId="78" fillId="0" borderId="4" xfId="40" applyFont="1" applyFill="1" applyBorder="1" applyAlignment="1" applyProtection="1">
      <alignment horizontal="center" vertical="center"/>
    </xf>
    <xf numFmtId="0" fontId="92" fillId="0" borderId="32" xfId="40" applyFont="1" applyFill="1" applyBorder="1" applyAlignment="1" applyProtection="1">
      <alignment horizontal="center" vertical="top"/>
      <protection locked="0"/>
    </xf>
    <xf numFmtId="0" fontId="78" fillId="0" borderId="0" xfId="2" applyFont="1" applyFill="1" applyBorder="1" applyAlignment="1" applyProtection="1">
      <alignment horizontal="left" vertical="top"/>
    </xf>
    <xf numFmtId="0" fontId="82" fillId="0" borderId="61" xfId="15" applyFont="1" applyFill="1" applyBorder="1" applyAlignment="1" applyProtection="1">
      <alignment horizontal="center" vertical="center"/>
    </xf>
    <xf numFmtId="0" fontId="82" fillId="0" borderId="7" xfId="15" applyFont="1" applyFill="1" applyBorder="1" applyAlignment="1" applyProtection="1">
      <alignment horizontal="center" vertical="center"/>
    </xf>
    <xf numFmtId="0" fontId="82" fillId="0" borderId="26" xfId="15" applyFont="1" applyFill="1" applyBorder="1" applyAlignment="1" applyProtection="1">
      <alignment horizontal="center" vertical="center"/>
    </xf>
    <xf numFmtId="0" fontId="80" fillId="2" borderId="77" xfId="17" applyFont="1" applyBorder="1" applyProtection="1">
      <protection locked="0"/>
    </xf>
    <xf numFmtId="169" fontId="79" fillId="0" borderId="0" xfId="19" applyNumberFormat="1" applyFont="1" applyBorder="1" applyAlignment="1" applyProtection="1">
      <alignment horizontal="left" vertical="top"/>
    </xf>
    <xf numFmtId="0" fontId="78" fillId="0" borderId="4" xfId="15" applyFont="1" applyFill="1" applyBorder="1" applyAlignment="1" applyProtection="1">
      <alignment horizontal="center" vertical="center"/>
    </xf>
    <xf numFmtId="0" fontId="78" fillId="0" borderId="37" xfId="16" applyFont="1" applyFill="1" applyBorder="1" applyAlignment="1" applyProtection="1">
      <alignment horizontal="center" vertical="center"/>
      <protection locked="0"/>
    </xf>
    <xf numFmtId="0" fontId="74" fillId="0" borderId="37" xfId="0" applyFont="1" applyBorder="1" applyAlignment="1" applyProtection="1">
      <alignment horizontal="center" vertical="center"/>
      <protection locked="0"/>
    </xf>
    <xf numFmtId="0" fontId="76" fillId="0" borderId="57" xfId="0" applyFont="1" applyBorder="1" applyAlignment="1" applyProtection="1">
      <alignment horizontal="center"/>
      <protection locked="0"/>
    </xf>
    <xf numFmtId="0" fontId="78" fillId="0" borderId="15" xfId="16" applyFont="1" applyFill="1" applyBorder="1" applyAlignment="1" applyProtection="1">
      <alignment horizontal="center" vertical="center"/>
      <protection locked="0"/>
    </xf>
    <xf numFmtId="0" fontId="74" fillId="0" borderId="15" xfId="0" applyFont="1" applyBorder="1" applyAlignment="1" applyProtection="1">
      <alignment horizontal="center" vertical="center"/>
      <protection locked="0"/>
    </xf>
    <xf numFmtId="0" fontId="76" fillId="0" borderId="83" xfId="0" applyFont="1" applyBorder="1" applyAlignment="1" applyProtection="1">
      <alignment horizontal="center"/>
      <protection locked="0"/>
    </xf>
    <xf numFmtId="0" fontId="78" fillId="0" borderId="27" xfId="16" applyFont="1" applyFill="1" applyBorder="1" applyAlignment="1" applyProtection="1">
      <alignment horizontal="center" vertical="center"/>
      <protection locked="0"/>
    </xf>
    <xf numFmtId="0" fontId="74" fillId="0" borderId="27" xfId="0" applyFont="1" applyBorder="1" applyAlignment="1" applyProtection="1">
      <alignment horizontal="center" vertical="center"/>
      <protection locked="0"/>
    </xf>
    <xf numFmtId="0" fontId="76" fillId="0" borderId="84" xfId="0" applyFont="1" applyBorder="1" applyAlignment="1" applyProtection="1">
      <alignment horizontal="center"/>
      <protection locked="0"/>
    </xf>
    <xf numFmtId="0" fontId="78" fillId="0" borderId="7" xfId="2" applyFont="1" applyFill="1" applyBorder="1" applyAlignment="1" applyProtection="1">
      <alignment horizontal="left" vertical="top" wrapText="1"/>
    </xf>
    <xf numFmtId="0" fontId="76" fillId="0" borderId="32" xfId="0" applyFont="1" applyBorder="1" applyProtection="1">
      <protection locked="0"/>
    </xf>
    <xf numFmtId="0" fontId="74" fillId="0" borderId="32" xfId="0" applyFont="1" applyFill="1" applyBorder="1" applyAlignment="1" applyProtection="1">
      <alignment vertical="top"/>
      <protection locked="0"/>
    </xf>
    <xf numFmtId="0" fontId="78" fillId="0" borderId="12" xfId="2" applyFont="1" applyFill="1" applyBorder="1" applyAlignment="1" applyProtection="1">
      <alignment horizontal="left" vertical="top"/>
    </xf>
    <xf numFmtId="0" fontId="78" fillId="0" borderId="12" xfId="2" applyFont="1" applyFill="1" applyBorder="1" applyAlignment="1" applyProtection="1">
      <alignment horizontal="right" vertical="top"/>
    </xf>
    <xf numFmtId="0" fontId="78" fillId="0" borderId="0" xfId="0" applyFont="1" applyFill="1" applyBorder="1" applyAlignment="1">
      <alignment vertical="top"/>
    </xf>
    <xf numFmtId="0" fontId="78" fillId="0" borderId="0" xfId="3" applyFont="1" applyFill="1" applyBorder="1" applyAlignment="1" applyProtection="1">
      <alignment horizontal="left" vertical="top" wrapText="1"/>
    </xf>
    <xf numFmtId="0" fontId="74" fillId="0" borderId="19" xfId="0" applyFont="1" applyFill="1" applyBorder="1" applyAlignment="1" applyProtection="1">
      <alignment vertical="top"/>
      <protection locked="0"/>
    </xf>
    <xf numFmtId="0" fontId="78" fillId="0" borderId="3" xfId="3" applyFont="1" applyFill="1" applyBorder="1" applyAlignment="1" applyProtection="1">
      <alignment horizontal="left" vertical="top" wrapText="1"/>
    </xf>
    <xf numFmtId="0" fontId="76" fillId="0" borderId="19" xfId="0" applyFont="1" applyBorder="1" applyProtection="1">
      <protection locked="0"/>
    </xf>
    <xf numFmtId="168" fontId="79" fillId="0" borderId="0" xfId="19" applyNumberFormat="1" applyFont="1" applyBorder="1" applyAlignment="1" applyProtection="1">
      <alignment horizontal="left" vertical="top"/>
    </xf>
    <xf numFmtId="0" fontId="76" fillId="0" borderId="0" xfId="0" applyFont="1" applyProtection="1">
      <protection locked="0"/>
    </xf>
    <xf numFmtId="0" fontId="91" fillId="20" borderId="10" xfId="40" applyFont="1" applyFill="1" applyBorder="1" applyAlignment="1" applyProtection="1">
      <alignment horizontal="left" vertical="center"/>
    </xf>
    <xf numFmtId="0" fontId="81" fillId="20" borderId="7" xfId="40" applyFont="1" applyFill="1" applyBorder="1" applyAlignment="1" applyProtection="1">
      <alignment horizontal="left" vertical="center"/>
    </xf>
    <xf numFmtId="0" fontId="81" fillId="20" borderId="7" xfId="40" applyFont="1" applyFill="1" applyBorder="1" applyAlignment="1" applyProtection="1">
      <alignment horizontal="center" vertical="center"/>
    </xf>
    <xf numFmtId="0" fontId="81" fillId="20" borderId="32" xfId="40" applyFont="1" applyFill="1" applyBorder="1" applyAlignment="1" applyProtection="1">
      <alignment horizontal="center" vertical="center"/>
      <protection locked="0"/>
    </xf>
    <xf numFmtId="0" fontId="78" fillId="0" borderId="7" xfId="2" applyFont="1" applyFill="1" applyBorder="1" applyAlignment="1" applyProtection="1">
      <alignment horizontal="left" vertical="top"/>
    </xf>
    <xf numFmtId="0" fontId="74" fillId="0" borderId="7" xfId="0" applyFont="1" applyBorder="1" applyAlignment="1" applyProtection="1">
      <alignment vertical="top"/>
    </xf>
    <xf numFmtId="0" fontId="78" fillId="0" borderId="0" xfId="2" applyFont="1" applyFill="1" applyBorder="1" applyAlignment="1" applyProtection="1">
      <alignment vertical="top" wrapText="1"/>
    </xf>
    <xf numFmtId="0" fontId="78" fillId="0" borderId="3" xfId="2" applyFont="1" applyFill="1" applyBorder="1" applyAlignment="1" applyProtection="1">
      <alignment horizontal="left" vertical="top"/>
    </xf>
    <xf numFmtId="0" fontId="78" fillId="0" borderId="12" xfId="2" applyFont="1" applyFill="1" applyBorder="1" applyAlignment="1" applyProtection="1">
      <alignment vertical="justify"/>
    </xf>
    <xf numFmtId="184" fontId="79" fillId="0" borderId="0" xfId="0" applyNumberFormat="1" applyFont="1" applyBorder="1" applyAlignment="1" applyProtection="1">
      <alignment horizontal="left" vertical="top"/>
    </xf>
    <xf numFmtId="0" fontId="78" fillId="0" borderId="0" xfId="2" applyFont="1" applyFill="1" applyBorder="1" applyAlignment="1" applyProtection="1">
      <alignment horizontal="left" vertical="top" wrapText="1"/>
    </xf>
    <xf numFmtId="0" fontId="78" fillId="0" borderId="0" xfId="15" applyFont="1" applyFill="1" applyBorder="1" applyAlignment="1" applyProtection="1">
      <alignment horizontal="center" vertical="center"/>
    </xf>
    <xf numFmtId="0" fontId="74" fillId="0" borderId="0" xfId="0" applyFont="1" applyFill="1" applyBorder="1" applyAlignment="1" applyProtection="1">
      <alignment vertical="top"/>
      <protection locked="0"/>
    </xf>
    <xf numFmtId="0" fontId="81" fillId="20" borderId="7" xfId="40" applyFont="1" applyFill="1" applyBorder="1" applyAlignment="1" applyProtection="1">
      <alignment horizontal="left" vertical="top"/>
    </xf>
    <xf numFmtId="0" fontId="81" fillId="20" borderId="7" xfId="40" applyFont="1" applyFill="1" applyBorder="1" applyAlignment="1" applyProtection="1">
      <alignment horizontal="center" vertical="top"/>
    </xf>
    <xf numFmtId="0" fontId="81" fillId="20" borderId="32" xfId="40" applyFont="1" applyFill="1" applyBorder="1" applyAlignment="1" applyProtection="1">
      <alignment horizontal="center" vertical="top"/>
      <protection locked="0"/>
    </xf>
    <xf numFmtId="0" fontId="74" fillId="0" borderId="0" xfId="0" applyFont="1" applyFill="1" applyBorder="1" applyAlignment="1">
      <alignment vertical="center"/>
    </xf>
    <xf numFmtId="0" fontId="91" fillId="20" borderId="10" xfId="40" applyFont="1" applyFill="1" applyBorder="1" applyAlignment="1" applyProtection="1">
      <alignment vertical="center"/>
    </xf>
    <xf numFmtId="0" fontId="91" fillId="20" borderId="7" xfId="40" applyFont="1" applyFill="1" applyBorder="1" applyAlignment="1" applyProtection="1">
      <alignment vertical="center"/>
    </xf>
    <xf numFmtId="0" fontId="91" fillId="20" borderId="32" xfId="40" applyFont="1" applyFill="1" applyBorder="1" applyAlignment="1" applyProtection="1">
      <alignment vertical="center"/>
      <protection locked="0"/>
    </xf>
    <xf numFmtId="0" fontId="81" fillId="0" borderId="10" xfId="0" applyFont="1" applyBorder="1" applyProtection="1"/>
    <xf numFmtId="0" fontId="78" fillId="0" borderId="7" xfId="0" applyFont="1" applyBorder="1" applyProtection="1"/>
    <xf numFmtId="0" fontId="78" fillId="0" borderId="26" xfId="0" applyFont="1" applyBorder="1" applyProtection="1"/>
    <xf numFmtId="0" fontId="81" fillId="0" borderId="8" xfId="0" applyFont="1" applyBorder="1" applyProtection="1"/>
    <xf numFmtId="0" fontId="78" fillId="0" borderId="0" xfId="0" applyFont="1" applyBorder="1" applyAlignment="1" applyProtection="1"/>
    <xf numFmtId="0" fontId="78" fillId="0" borderId="0" xfId="0" applyFont="1" applyBorder="1" applyProtection="1"/>
    <xf numFmtId="0" fontId="76" fillId="0" borderId="4" xfId="0" applyFont="1" applyBorder="1" applyAlignment="1" applyProtection="1">
      <alignment horizontal="center" vertical="center"/>
    </xf>
    <xf numFmtId="0" fontId="80" fillId="0" borderId="77" xfId="17" applyFont="1" applyFill="1" applyBorder="1" applyProtection="1">
      <protection locked="0"/>
    </xf>
    <xf numFmtId="172" fontId="81" fillId="0" borderId="10" xfId="45" applyNumberFormat="1" applyFont="1" applyBorder="1" applyAlignment="1" applyProtection="1">
      <alignment horizontal="left" vertical="top"/>
    </xf>
    <xf numFmtId="0" fontId="78" fillId="0" borderId="7" xfId="3" applyFont="1" applyFill="1" applyBorder="1" applyAlignment="1" applyProtection="1">
      <alignment horizontal="left" vertical="top" wrapText="1"/>
    </xf>
    <xf numFmtId="0" fontId="78" fillId="0" borderId="38" xfId="3" applyFont="1" applyFill="1" applyBorder="1" applyAlignment="1" applyProtection="1">
      <alignment horizontal="left" vertical="top" wrapText="1"/>
    </xf>
    <xf numFmtId="0" fontId="78" fillId="0" borderId="0" xfId="3" applyFont="1" applyFill="1" applyBorder="1" applyAlignment="1" applyProtection="1">
      <alignment vertical="top" wrapText="1"/>
    </xf>
    <xf numFmtId="0" fontId="78" fillId="0" borderId="12" xfId="3" applyFont="1" applyFill="1" applyBorder="1" applyAlignment="1" applyProtection="1">
      <alignment horizontal="left" vertical="top"/>
    </xf>
    <xf numFmtId="0" fontId="78" fillId="0" borderId="12" xfId="3" applyFont="1" applyFill="1" applyBorder="1" applyAlignment="1" applyProtection="1">
      <alignment horizontal="left" vertical="top" wrapText="1"/>
    </xf>
    <xf numFmtId="0" fontId="78" fillId="0" borderId="4" xfId="16" applyFont="1" applyFill="1" applyBorder="1" applyAlignment="1" applyProtection="1">
      <alignment horizontal="center" vertical="center"/>
    </xf>
    <xf numFmtId="0" fontId="79" fillId="0" borderId="0" xfId="36" applyFont="1" applyFill="1" applyBorder="1" applyAlignment="1" applyProtection="1">
      <alignment horizontal="left" vertical="top"/>
    </xf>
    <xf numFmtId="187" fontId="79" fillId="0" borderId="7" xfId="0" applyNumberFormat="1" applyFont="1" applyFill="1" applyBorder="1" applyAlignment="1" applyProtection="1">
      <alignment horizontal="left" vertical="top"/>
    </xf>
    <xf numFmtId="0" fontId="78" fillId="0" borderId="3" xfId="3" applyFont="1" applyFill="1" applyBorder="1" applyAlignment="1" applyProtection="1">
      <alignment horizontal="left" vertical="top"/>
    </xf>
    <xf numFmtId="0" fontId="78" fillId="0" borderId="7" xfId="16" applyFont="1" applyFill="1" applyBorder="1" applyAlignment="1" applyProtection="1">
      <alignment horizontal="center" vertical="center"/>
    </xf>
    <xf numFmtId="0" fontId="78" fillId="0" borderId="7" xfId="16" applyFont="1" applyFill="1" applyBorder="1" applyAlignment="1" applyProtection="1">
      <alignment horizontal="center" vertical="center"/>
      <protection locked="0"/>
    </xf>
    <xf numFmtId="0" fontId="78" fillId="0" borderId="4" xfId="2" applyFont="1" applyFill="1" applyBorder="1" applyAlignment="1" applyProtection="1">
      <alignment horizontal="left" vertical="top" wrapText="1"/>
    </xf>
    <xf numFmtId="0" fontId="78" fillId="0" borderId="61" xfId="15" applyFont="1" applyFill="1" applyBorder="1" applyAlignment="1" applyProtection="1">
      <alignment horizontal="center" vertical="center"/>
    </xf>
    <xf numFmtId="0" fontId="81" fillId="20" borderId="32" xfId="40" applyFont="1" applyFill="1" applyBorder="1" applyAlignment="1" applyProtection="1">
      <alignment horizontal="left" vertical="center"/>
      <protection locked="0"/>
    </xf>
    <xf numFmtId="0" fontId="81" fillId="20" borderId="10" xfId="40" applyFont="1" applyFill="1" applyBorder="1" applyAlignment="1" applyProtection="1">
      <alignment horizontal="left" vertical="center"/>
    </xf>
    <xf numFmtId="0" fontId="81" fillId="0" borderId="0" xfId="2" applyFont="1" applyFill="1" applyBorder="1" applyAlignment="1" applyProtection="1">
      <alignment horizontal="left" vertical="top"/>
    </xf>
    <xf numFmtId="0" fontId="74" fillId="0" borderId="57" xfId="0" applyFont="1" applyBorder="1" applyAlignment="1" applyProtection="1">
      <alignment horizontal="center" vertical="top"/>
      <protection locked="0"/>
    </xf>
    <xf numFmtId="0" fontId="78" fillId="0" borderId="3" xfId="2" applyFont="1" applyFill="1" applyBorder="1" applyAlignment="1" applyProtection="1">
      <alignment vertical="top" wrapText="1"/>
    </xf>
    <xf numFmtId="0" fontId="74" fillId="0" borderId="84" xfId="0" applyFont="1" applyBorder="1" applyAlignment="1" applyProtection="1">
      <alignment horizontal="center" vertical="top"/>
      <protection locked="0"/>
    </xf>
    <xf numFmtId="0" fontId="78" fillId="0" borderId="79" xfId="2" applyFont="1" applyFill="1" applyBorder="1" applyAlignment="1" applyProtection="1">
      <alignment horizontal="left" vertical="top" wrapText="1"/>
    </xf>
    <xf numFmtId="0" fontId="78" fillId="0" borderId="79" xfId="15" applyFont="1" applyFill="1" applyBorder="1" applyAlignment="1" applyProtection="1">
      <alignment horizontal="center" vertical="center"/>
    </xf>
    <xf numFmtId="0" fontId="78" fillId="0" borderId="79" xfId="16" applyFont="1" applyFill="1" applyBorder="1" applyAlignment="1" applyProtection="1">
      <alignment horizontal="center" vertical="center"/>
      <protection locked="0"/>
    </xf>
    <xf numFmtId="0" fontId="74" fillId="0" borderId="79" xfId="0" applyFont="1" applyBorder="1" applyAlignment="1" applyProtection="1">
      <alignment horizontal="center" vertical="center"/>
      <protection locked="0"/>
    </xf>
    <xf numFmtId="0" fontId="78" fillId="0" borderId="80" xfId="15" applyFont="1" applyFill="1" applyBorder="1" applyAlignment="1" applyProtection="1">
      <alignment horizontal="center" vertical="top"/>
      <protection locked="0"/>
    </xf>
    <xf numFmtId="0" fontId="73" fillId="30" borderId="23" xfId="36" applyFont="1" applyFill="1" applyBorder="1" applyAlignment="1" applyProtection="1">
      <alignment horizontal="left" vertical="center"/>
    </xf>
    <xf numFmtId="0" fontId="78" fillId="30" borderId="22" xfId="36" applyFont="1" applyFill="1" applyBorder="1" applyAlignment="1" applyProtection="1">
      <alignment horizontal="left" vertical="center"/>
    </xf>
    <xf numFmtId="0" fontId="78" fillId="30" borderId="22" xfId="36" applyFont="1" applyFill="1" applyBorder="1" applyAlignment="1" applyProtection="1">
      <alignment vertical="center"/>
    </xf>
    <xf numFmtId="0" fontId="78" fillId="30" borderId="22" xfId="36" applyFont="1" applyFill="1" applyBorder="1" applyAlignment="1" applyProtection="1">
      <alignment horizontal="center" vertical="center"/>
    </xf>
    <xf numFmtId="0" fontId="78" fillId="30" borderId="43" xfId="36" applyFont="1" applyFill="1" applyBorder="1" applyAlignment="1" applyProtection="1">
      <alignment horizontal="center" vertical="center"/>
      <protection locked="0"/>
    </xf>
    <xf numFmtId="0" fontId="93" fillId="0" borderId="0" xfId="56" applyFont="1" applyAlignment="1">
      <alignment vertical="center"/>
    </xf>
    <xf numFmtId="181" fontId="81" fillId="0" borderId="8" xfId="0" applyNumberFormat="1" applyFont="1" applyBorder="1" applyAlignment="1" applyProtection="1">
      <alignment horizontal="left" vertical="top"/>
    </xf>
    <xf numFmtId="0" fontId="78" fillId="0" borderId="0" xfId="0" applyFont="1" applyBorder="1" applyAlignment="1" applyProtection="1">
      <alignment vertical="top"/>
    </xf>
    <xf numFmtId="181" fontId="81" fillId="0" borderId="9" xfId="0" applyNumberFormat="1" applyFont="1" applyBorder="1" applyAlignment="1" applyProtection="1">
      <alignment horizontal="left" vertical="top"/>
    </xf>
    <xf numFmtId="0" fontId="81" fillId="0" borderId="3" xfId="0" applyFont="1" applyBorder="1" applyAlignment="1" applyProtection="1">
      <alignment vertical="top"/>
    </xf>
    <xf numFmtId="197" fontId="81" fillId="0" borderId="78" xfId="0" applyNumberFormat="1" applyFont="1" applyFill="1" applyBorder="1" applyAlignment="1" applyProtection="1">
      <alignment horizontal="left" vertical="top"/>
    </xf>
    <xf numFmtId="174" fontId="81" fillId="0" borderId="18" xfId="0" applyNumberFormat="1" applyFont="1" applyBorder="1" applyAlignment="1" applyProtection="1">
      <alignment horizontal="left" vertical="top"/>
    </xf>
    <xf numFmtId="187" fontId="81" fillId="0" borderId="18" xfId="0" applyNumberFormat="1" applyFont="1" applyBorder="1" applyAlignment="1" applyProtection="1">
      <alignment horizontal="left" vertical="top"/>
    </xf>
    <xf numFmtId="187" fontId="81" fillId="0" borderId="18" xfId="0" applyNumberFormat="1" applyFont="1" applyFill="1" applyBorder="1" applyAlignment="1" applyProtection="1">
      <alignment horizontal="left" vertical="top"/>
    </xf>
    <xf numFmtId="0" fontId="78" fillId="0" borderId="4" xfId="0" applyFont="1" applyBorder="1" applyAlignment="1" applyProtection="1">
      <alignment vertical="top" wrapText="1"/>
    </xf>
    <xf numFmtId="197" fontId="81" fillId="0" borderId="18" xfId="0" applyNumberFormat="1" applyFont="1" applyFill="1" applyBorder="1" applyAlignment="1" applyProtection="1">
      <alignment horizontal="left" vertical="top"/>
    </xf>
    <xf numFmtId="0" fontId="78" fillId="0" borderId="4" xfId="0" applyFont="1" applyFill="1" applyBorder="1" applyAlignment="1" applyProtection="1">
      <alignment vertical="top" wrapText="1"/>
    </xf>
    <xf numFmtId="0" fontId="78" fillId="0" borderId="4" xfId="40" applyFont="1" applyFill="1" applyBorder="1" applyAlignment="1" applyProtection="1">
      <alignment horizontal="left" vertical="top"/>
    </xf>
    <xf numFmtId="0" fontId="81" fillId="0" borderId="4" xfId="40" applyFont="1" applyFill="1" applyBorder="1" applyAlignment="1" applyProtection="1">
      <alignment horizontal="left" vertical="top"/>
    </xf>
    <xf numFmtId="167" fontId="81" fillId="0" borderId="10" xfId="45" applyNumberFormat="1" applyFont="1" applyBorder="1" applyAlignment="1" applyProtection="1">
      <alignment horizontal="left" vertical="top"/>
    </xf>
    <xf numFmtId="169" fontId="78" fillId="0" borderId="7" xfId="45" applyNumberFormat="1" applyFont="1" applyBorder="1" applyAlignment="1" applyProtection="1">
      <alignment horizontal="left" vertical="top"/>
    </xf>
    <xf numFmtId="169" fontId="78" fillId="0" borderId="7" xfId="45" applyNumberFormat="1" applyFont="1" applyBorder="1" applyAlignment="1" applyProtection="1">
      <alignment horizontal="left" vertical="top" wrapText="1"/>
    </xf>
    <xf numFmtId="167" fontId="81" fillId="0" borderId="8" xfId="45" applyNumberFormat="1" applyFont="1" applyBorder="1" applyAlignment="1" applyProtection="1">
      <alignment horizontal="left" vertical="top"/>
    </xf>
    <xf numFmtId="0" fontId="94" fillId="0" borderId="0" xfId="0" applyFont="1" applyBorder="1" applyProtection="1"/>
    <xf numFmtId="0" fontId="94" fillId="0" borderId="8" xfId="0" applyFont="1" applyBorder="1" applyProtection="1"/>
    <xf numFmtId="169" fontId="81" fillId="0" borderId="0" xfId="0" applyNumberFormat="1" applyFont="1" applyBorder="1" applyAlignment="1" applyProtection="1">
      <alignment horizontal="left" vertical="top"/>
    </xf>
    <xf numFmtId="169" fontId="81" fillId="0" borderId="0" xfId="45" applyNumberFormat="1" applyFont="1" applyBorder="1" applyAlignment="1" applyProtection="1">
      <alignment horizontal="left" vertical="top"/>
    </xf>
    <xf numFmtId="167" fontId="81" fillId="0" borderId="11" xfId="45" applyNumberFormat="1" applyFont="1" applyBorder="1" applyAlignment="1" applyProtection="1">
      <alignment horizontal="left" vertical="top"/>
    </xf>
    <xf numFmtId="0" fontId="78" fillId="0" borderId="12" xfId="45" applyFont="1" applyBorder="1" applyAlignment="1" applyProtection="1">
      <alignment horizontal="left" vertical="top"/>
    </xf>
    <xf numFmtId="172" fontId="81" fillId="0" borderId="11" xfId="45" applyNumberFormat="1" applyFont="1" applyBorder="1" applyAlignment="1" applyProtection="1">
      <alignment horizontal="left" vertical="top"/>
    </xf>
    <xf numFmtId="0" fontId="78" fillId="0" borderId="12" xfId="45" applyFont="1" applyFill="1" applyBorder="1" applyAlignment="1" applyProtection="1">
      <alignment vertical="top" wrapText="1"/>
    </xf>
    <xf numFmtId="172" fontId="81" fillId="0" borderId="8" xfId="45" applyNumberFormat="1" applyFont="1" applyBorder="1" applyAlignment="1" applyProtection="1">
      <alignment horizontal="left" vertical="top"/>
    </xf>
    <xf numFmtId="172" fontId="81" fillId="0" borderId="9" xfId="45" applyNumberFormat="1" applyFont="1" applyBorder="1" applyAlignment="1" applyProtection="1">
      <alignment horizontal="left" vertical="top"/>
    </xf>
    <xf numFmtId="169" fontId="81" fillId="0" borderId="3" xfId="45" applyNumberFormat="1" applyFont="1" applyBorder="1" applyAlignment="1" applyProtection="1">
      <alignment horizontal="left" vertical="top"/>
    </xf>
    <xf numFmtId="0" fontId="78" fillId="0" borderId="12" xfId="45" applyFont="1" applyBorder="1" applyAlignment="1" applyProtection="1">
      <alignment vertical="top" wrapText="1"/>
    </xf>
    <xf numFmtId="187" fontId="81" fillId="0" borderId="10" xfId="0" applyNumberFormat="1" applyFont="1" applyFill="1" applyBorder="1" applyAlignment="1" applyProtection="1">
      <alignment horizontal="left" vertical="top"/>
    </xf>
    <xf numFmtId="0" fontId="78" fillId="0" borderId="7" xfId="0" applyFont="1" applyBorder="1" applyAlignment="1" applyProtection="1">
      <alignment vertical="top"/>
    </xf>
    <xf numFmtId="173" fontId="81" fillId="0" borderId="11" xfId="0" applyNumberFormat="1" applyFont="1" applyBorder="1" applyAlignment="1" applyProtection="1">
      <alignment horizontal="left" vertical="top"/>
    </xf>
    <xf numFmtId="0" fontId="78" fillId="0" borderId="7" xfId="0" applyFont="1" applyFill="1" applyBorder="1" applyAlignment="1" applyProtection="1">
      <alignment horizontal="left" vertical="top" wrapText="1"/>
    </xf>
    <xf numFmtId="198" fontId="81" fillId="0" borderId="10" xfId="0" applyNumberFormat="1" applyFont="1" applyBorder="1" applyAlignment="1" applyProtection="1">
      <alignment horizontal="left" vertical="top"/>
    </xf>
    <xf numFmtId="184" fontId="81" fillId="0" borderId="11" xfId="0" applyNumberFormat="1" applyFont="1" applyBorder="1" applyAlignment="1" applyProtection="1">
      <alignment horizontal="left" vertical="top"/>
    </xf>
    <xf numFmtId="0" fontId="78" fillId="0" borderId="12" xfId="0" applyFont="1" applyBorder="1" applyAlignment="1" applyProtection="1">
      <alignment vertical="top"/>
    </xf>
    <xf numFmtId="184" fontId="81" fillId="0" borderId="8" xfId="0" applyNumberFormat="1" applyFont="1" applyBorder="1" applyAlignment="1" applyProtection="1">
      <alignment horizontal="left" vertical="top"/>
    </xf>
    <xf numFmtId="184" fontId="81" fillId="0" borderId="9" xfId="0" applyNumberFormat="1" applyFont="1" applyBorder="1" applyAlignment="1" applyProtection="1">
      <alignment horizontal="left" vertical="top"/>
    </xf>
    <xf numFmtId="169" fontId="81" fillId="0" borderId="3" xfId="0" applyNumberFormat="1" applyFont="1" applyBorder="1" applyAlignment="1" applyProtection="1">
      <alignment horizontal="left" vertical="top"/>
    </xf>
    <xf numFmtId="0" fontId="78" fillId="0" borderId="3" xfId="0" applyFont="1" applyBorder="1" applyAlignment="1" applyProtection="1">
      <alignment vertical="top"/>
    </xf>
    <xf numFmtId="184" fontId="81" fillId="0" borderId="10" xfId="0" applyNumberFormat="1" applyFont="1" applyBorder="1" applyAlignment="1" applyProtection="1">
      <alignment horizontal="left" vertical="top"/>
    </xf>
    <xf numFmtId="182" fontId="81" fillId="0" borderId="8" xfId="0" applyNumberFormat="1" applyFont="1" applyBorder="1" applyAlignment="1" applyProtection="1">
      <alignment horizontal="left" vertical="top"/>
    </xf>
    <xf numFmtId="182" fontId="81" fillId="0" borderId="9" xfId="0" applyNumberFormat="1" applyFont="1" applyBorder="1" applyAlignment="1" applyProtection="1">
      <alignment horizontal="left" vertical="top"/>
    </xf>
    <xf numFmtId="168" fontId="81" fillId="0" borderId="10" xfId="45" applyNumberFormat="1" applyFont="1" applyBorder="1" applyAlignment="1" applyProtection="1">
      <alignment horizontal="left" vertical="top"/>
    </xf>
    <xf numFmtId="168" fontId="81" fillId="0" borderId="8" xfId="0" applyNumberFormat="1" applyFont="1" applyBorder="1" applyAlignment="1" applyProtection="1">
      <alignment horizontal="left" vertical="top"/>
    </xf>
    <xf numFmtId="169" fontId="81" fillId="0" borderId="0" xfId="19" applyNumberFormat="1" applyFont="1" applyBorder="1" applyAlignment="1" applyProtection="1">
      <alignment horizontal="left" vertical="top"/>
    </xf>
    <xf numFmtId="168" fontId="81" fillId="0" borderId="9" xfId="0" applyNumberFormat="1" applyFont="1" applyBorder="1" applyAlignment="1" applyProtection="1">
      <alignment horizontal="left" vertical="top"/>
    </xf>
    <xf numFmtId="168" fontId="81" fillId="0" borderId="10" xfId="0" applyNumberFormat="1" applyFont="1" applyBorder="1" applyAlignment="1" applyProtection="1">
      <alignment horizontal="left" vertical="top"/>
    </xf>
    <xf numFmtId="169" fontId="78" fillId="0" borderId="7" xfId="0" applyNumberFormat="1" applyFont="1" applyBorder="1" applyAlignment="1" applyProtection="1">
      <alignment horizontal="left" vertical="top" wrapText="1"/>
    </xf>
    <xf numFmtId="168" fontId="81" fillId="0" borderId="11" xfId="0" applyNumberFormat="1" applyFont="1" applyBorder="1" applyAlignment="1" applyProtection="1">
      <alignment horizontal="left" vertical="top"/>
    </xf>
    <xf numFmtId="168" fontId="81" fillId="0" borderId="8" xfId="19" applyNumberFormat="1" applyFont="1" applyBorder="1" applyAlignment="1" applyProtection="1">
      <alignment horizontal="left" vertical="top"/>
    </xf>
    <xf numFmtId="168" fontId="81" fillId="0" borderId="9" xfId="19" applyNumberFormat="1" applyFont="1" applyBorder="1" applyAlignment="1" applyProtection="1">
      <alignment horizontal="left" vertical="top"/>
    </xf>
    <xf numFmtId="169" fontId="81" fillId="0" borderId="3" xfId="19" applyNumberFormat="1" applyFont="1" applyBorder="1" applyAlignment="1" applyProtection="1">
      <alignment horizontal="left" vertical="top"/>
    </xf>
    <xf numFmtId="0" fontId="81" fillId="0" borderId="18" xfId="0" applyNumberFormat="1" applyFont="1" applyFill="1" applyBorder="1" applyAlignment="1" applyProtection="1">
      <alignment horizontal="left" vertical="top"/>
    </xf>
    <xf numFmtId="0" fontId="78" fillId="0" borderId="4" xfId="0" applyFont="1" applyBorder="1" applyAlignment="1" applyProtection="1">
      <alignment vertical="top"/>
    </xf>
    <xf numFmtId="0" fontId="88" fillId="0" borderId="0" xfId="19" applyFont="1" applyBorder="1"/>
    <xf numFmtId="0" fontId="88" fillId="0" borderId="0" xfId="19" applyFont="1" applyFill="1" applyBorder="1"/>
    <xf numFmtId="0" fontId="88" fillId="0" borderId="0" xfId="19" applyFont="1" applyFill="1" applyBorder="1" applyAlignment="1">
      <alignment horizontal="center" vertical="top"/>
    </xf>
    <xf numFmtId="0" fontId="88" fillId="0" borderId="0" xfId="19" applyFont="1" applyFill="1" applyAlignment="1">
      <alignment horizontal="right" vertical="top"/>
    </xf>
    <xf numFmtId="0" fontId="95" fillId="7" borderId="24" xfId="40" applyFont="1" applyFill="1" applyBorder="1" applyAlignment="1" applyProtection="1">
      <alignment vertical="top"/>
    </xf>
    <xf numFmtId="0" fontId="95" fillId="7" borderId="21" xfId="40" applyFont="1" applyFill="1" applyBorder="1" applyAlignment="1" applyProtection="1">
      <alignment vertical="top"/>
    </xf>
    <xf numFmtId="0" fontId="95" fillId="7" borderId="31" xfId="40" applyFont="1" applyFill="1" applyBorder="1" applyAlignment="1" applyProtection="1">
      <alignment vertical="top"/>
    </xf>
    <xf numFmtId="0" fontId="95" fillId="0" borderId="0" xfId="40" applyFont="1" applyFill="1" applyBorder="1" applyAlignment="1" applyProtection="1">
      <alignment vertical="top"/>
    </xf>
    <xf numFmtId="0" fontId="88" fillId="0" borderId="0" xfId="0" applyFont="1"/>
    <xf numFmtId="0" fontId="84" fillId="10" borderId="10" xfId="36" applyFont="1" applyFill="1" applyBorder="1" applyAlignment="1" applyProtection="1">
      <alignment horizontal="left" vertical="top"/>
    </xf>
    <xf numFmtId="0" fontId="82" fillId="10" borderId="7" xfId="36" applyFont="1" applyFill="1" applyBorder="1" applyAlignment="1" applyProtection="1">
      <alignment horizontal="left" vertical="top"/>
    </xf>
    <xf numFmtId="0" fontId="82" fillId="10" borderId="7" xfId="36" applyFont="1" applyFill="1" applyBorder="1" applyAlignment="1" applyProtection="1">
      <alignment vertical="top"/>
    </xf>
    <xf numFmtId="0" fontId="82" fillId="10" borderId="7" xfId="36" applyFont="1" applyFill="1" applyBorder="1" applyAlignment="1" applyProtection="1">
      <alignment horizontal="center" vertical="top"/>
    </xf>
    <xf numFmtId="0" fontId="82" fillId="10" borderId="32" xfId="36" applyFont="1" applyFill="1" applyBorder="1" applyAlignment="1" applyProtection="1">
      <alignment horizontal="center" vertical="top"/>
    </xf>
    <xf numFmtId="0" fontId="82" fillId="0" borderId="0" xfId="36" applyFont="1" applyFill="1" applyBorder="1" applyAlignment="1" applyProtection="1">
      <alignment horizontal="center" vertical="top"/>
    </xf>
    <xf numFmtId="0" fontId="88" fillId="0" borderId="0" xfId="0" applyFont="1" applyFill="1" applyBorder="1" applyAlignment="1">
      <alignment vertical="top"/>
    </xf>
    <xf numFmtId="0" fontId="88" fillId="0" borderId="0" xfId="0" applyFont="1" applyBorder="1" applyAlignment="1">
      <alignment vertical="top"/>
    </xf>
    <xf numFmtId="0" fontId="88" fillId="0" borderId="0" xfId="19" applyFont="1"/>
    <xf numFmtId="0" fontId="96" fillId="0" borderId="0" xfId="19" applyFont="1"/>
    <xf numFmtId="0" fontId="84" fillId="10" borderId="11" xfId="36" applyFont="1" applyFill="1" applyBorder="1" applyAlignment="1" applyProtection="1">
      <alignment horizontal="left" vertical="top"/>
    </xf>
    <xf numFmtId="0" fontId="82" fillId="10" borderId="12" xfId="36" applyFont="1" applyFill="1" applyBorder="1" applyAlignment="1" applyProtection="1">
      <alignment horizontal="left" vertical="top"/>
    </xf>
    <xf numFmtId="0" fontId="82" fillId="10" borderId="12" xfId="36" applyFont="1" applyFill="1" applyBorder="1" applyAlignment="1" applyProtection="1">
      <alignment vertical="top"/>
    </xf>
    <xf numFmtId="0" fontId="82" fillId="10" borderId="12" xfId="36" applyFont="1" applyFill="1" applyBorder="1" applyAlignment="1" applyProtection="1">
      <alignment horizontal="center" vertical="top"/>
    </xf>
    <xf numFmtId="0" fontId="82" fillId="10" borderId="34" xfId="36" applyFont="1" applyFill="1" applyBorder="1" applyAlignment="1" applyProtection="1">
      <alignment horizontal="center" vertical="top"/>
    </xf>
    <xf numFmtId="0" fontId="96" fillId="0" borderId="14" xfId="19" applyFont="1" applyFill="1" applyBorder="1" applyAlignment="1">
      <alignment horizontal="center"/>
    </xf>
    <xf numFmtId="0" fontId="82" fillId="0" borderId="0" xfId="19" applyFont="1" applyBorder="1" applyAlignment="1">
      <alignment horizontal="left"/>
    </xf>
    <xf numFmtId="0" fontId="82" fillId="0" borderId="0" xfId="19" applyFont="1" applyFill="1" applyBorder="1" applyAlignment="1">
      <alignment horizontal="left" vertical="top"/>
    </xf>
    <xf numFmtId="0" fontId="82" fillId="0" borderId="3" xfId="19" applyFont="1" applyBorder="1" applyAlignment="1">
      <alignment horizontal="left"/>
    </xf>
    <xf numFmtId="0" fontId="82" fillId="0" borderId="0" xfId="19" applyFont="1" applyBorder="1"/>
    <xf numFmtId="0" fontId="82" fillId="0" borderId="0" xfId="19" applyFont="1" applyFill="1" applyBorder="1" applyAlignment="1">
      <alignment horizontal="right" vertical="top"/>
    </xf>
    <xf numFmtId="0" fontId="82" fillId="0" borderId="0" xfId="19" applyFont="1" applyFill="1" applyBorder="1" applyAlignment="1">
      <alignment horizontal="center" vertical="top"/>
    </xf>
    <xf numFmtId="0" fontId="82" fillId="0" borderId="0" xfId="19" applyFont="1" applyFill="1" applyBorder="1"/>
    <xf numFmtId="0" fontId="87" fillId="0" borderId="0" xfId="19" applyFont="1" applyFill="1" applyBorder="1" applyAlignment="1">
      <alignment horizontal="right" vertical="top"/>
    </xf>
    <xf numFmtId="0" fontId="82" fillId="0" borderId="0" xfId="19" applyFont="1" applyFill="1" applyBorder="1" applyAlignment="1">
      <alignment horizontal="center" vertical="center"/>
    </xf>
    <xf numFmtId="0" fontId="82" fillId="0" borderId="0" xfId="19" applyFont="1" applyAlignment="1">
      <alignment horizontal="right" vertical="top"/>
    </xf>
    <xf numFmtId="194" fontId="82" fillId="0" borderId="4" xfId="19" applyNumberFormat="1" applyFont="1" applyFill="1" applyBorder="1" applyAlignment="1" applyProtection="1">
      <alignment horizontal="center" vertical="top"/>
      <protection locked="0"/>
    </xf>
    <xf numFmtId="0" fontId="82" fillId="0" borderId="0" xfId="19" applyFont="1" applyFill="1" applyAlignment="1">
      <alignment horizontal="right" vertical="top"/>
    </xf>
    <xf numFmtId="195" fontId="82" fillId="0" borderId="4" xfId="19" applyNumberFormat="1" applyFont="1" applyFill="1" applyBorder="1" applyAlignment="1" applyProtection="1">
      <alignment horizontal="center" vertical="top"/>
      <protection locked="0"/>
    </xf>
    <xf numFmtId="0" fontId="84" fillId="0" borderId="18" xfId="19" applyFont="1" applyBorder="1" applyAlignment="1">
      <alignment horizontal="center" vertical="center" wrapText="1"/>
    </xf>
    <xf numFmtId="0" fontId="84" fillId="0" borderId="4" xfId="19" applyFont="1" applyBorder="1" applyAlignment="1">
      <alignment horizontal="center" vertical="center" wrapText="1"/>
    </xf>
    <xf numFmtId="0" fontId="84" fillId="0" borderId="19" xfId="19" applyFont="1" applyBorder="1" applyAlignment="1">
      <alignment horizontal="center" vertical="center" wrapText="1"/>
    </xf>
    <xf numFmtId="14" fontId="82" fillId="0" borderId="18" xfId="19" applyNumberFormat="1" applyFont="1" applyFill="1" applyBorder="1" applyAlignment="1" applyProtection="1">
      <alignment vertical="center" wrapText="1"/>
      <protection locked="0"/>
    </xf>
    <xf numFmtId="0" fontId="82" fillId="0" borderId="4" xfId="19" applyFont="1" applyFill="1" applyBorder="1" applyAlignment="1" applyProtection="1">
      <alignment horizontal="center" vertical="center" wrapText="1"/>
      <protection locked="0"/>
    </xf>
    <xf numFmtId="193" fontId="82" fillId="0" borderId="4" xfId="19" applyNumberFormat="1" applyFont="1" applyFill="1" applyBorder="1" applyAlignment="1" applyProtection="1">
      <alignment horizontal="center" vertical="center" wrapText="1"/>
    </xf>
    <xf numFmtId="189" fontId="82" fillId="0" borderId="4" xfId="19" applyNumberFormat="1" applyFont="1" applyFill="1" applyBorder="1" applyAlignment="1" applyProtection="1">
      <alignment horizontal="center" vertical="center" wrapText="1"/>
    </xf>
    <xf numFmtId="0" fontId="82" fillId="0" borderId="19" xfId="19" applyFont="1" applyBorder="1" applyAlignment="1" applyProtection="1">
      <alignment horizontal="center" vertical="center" wrapText="1"/>
    </xf>
    <xf numFmtId="0" fontId="84" fillId="0" borderId="33" xfId="19" applyFont="1" applyBorder="1" applyAlignment="1">
      <alignment vertical="top"/>
    </xf>
    <xf numFmtId="0" fontId="82" fillId="0" borderId="22" xfId="19" applyFont="1" applyFill="1" applyBorder="1" applyAlignment="1">
      <alignment horizontal="left" wrapText="1"/>
    </xf>
    <xf numFmtId="0" fontId="82" fillId="0" borderId="22" xfId="0" applyFont="1" applyFill="1" applyBorder="1"/>
    <xf numFmtId="0" fontId="82" fillId="0" borderId="58" xfId="0" applyFont="1" applyFill="1" applyBorder="1"/>
    <xf numFmtId="0" fontId="84" fillId="30" borderId="10" xfId="36" applyFont="1" applyFill="1" applyBorder="1" applyAlignment="1" applyProtection="1">
      <alignment horizontal="left" vertical="top"/>
    </xf>
    <xf numFmtId="0" fontId="82" fillId="30" borderId="7" xfId="36" applyFont="1" applyFill="1" applyBorder="1" applyAlignment="1" applyProtection="1">
      <alignment horizontal="left" vertical="top"/>
    </xf>
    <xf numFmtId="0" fontId="82" fillId="30" borderId="7" xfId="36" applyFont="1" applyFill="1" applyBorder="1" applyAlignment="1" applyProtection="1">
      <alignment vertical="top"/>
    </xf>
    <xf numFmtId="0" fontId="82" fillId="30" borderId="7" xfId="36" applyFont="1" applyFill="1" applyBorder="1" applyAlignment="1" applyProtection="1">
      <alignment horizontal="center" vertical="top"/>
    </xf>
    <xf numFmtId="0" fontId="82" fillId="30" borderId="32" xfId="36" applyFont="1" applyFill="1" applyBorder="1" applyAlignment="1" applyProtection="1">
      <alignment horizontal="center" vertical="top"/>
    </xf>
    <xf numFmtId="0" fontId="84" fillId="30" borderId="11" xfId="36" applyFont="1" applyFill="1" applyBorder="1" applyAlignment="1" applyProtection="1">
      <alignment horizontal="left" vertical="top"/>
    </xf>
    <xf numFmtId="0" fontId="82" fillId="30" borderId="12" xfId="36" applyFont="1" applyFill="1" applyBorder="1" applyAlignment="1" applyProtection="1">
      <alignment horizontal="left" vertical="top"/>
    </xf>
    <xf numFmtId="0" fontId="82" fillId="30" borderId="12" xfId="36" applyFont="1" applyFill="1" applyBorder="1" applyAlignment="1" applyProtection="1">
      <alignment vertical="top"/>
    </xf>
    <xf numFmtId="0" fontId="82" fillId="30" borderId="12" xfId="36" applyFont="1" applyFill="1" applyBorder="1" applyAlignment="1" applyProtection="1">
      <alignment horizontal="center" vertical="top"/>
    </xf>
    <xf numFmtId="0" fontId="82" fillId="30" borderId="34" xfId="36" applyFont="1" applyFill="1" applyBorder="1" applyAlignment="1" applyProtection="1">
      <alignment horizontal="center" vertical="top"/>
    </xf>
    <xf numFmtId="0" fontId="82" fillId="0" borderId="8" xfId="0" applyFont="1" applyFill="1" applyBorder="1"/>
    <xf numFmtId="0" fontId="82" fillId="0" borderId="14" xfId="0" applyFont="1" applyFill="1" applyBorder="1"/>
    <xf numFmtId="0" fontId="84" fillId="0" borderId="7" xfId="40" applyFont="1" applyFill="1" applyBorder="1" applyAlignment="1" applyProtection="1">
      <alignment horizontal="center" vertical="top"/>
      <protection locked="0"/>
    </xf>
    <xf numFmtId="0" fontId="82" fillId="0" borderId="12" xfId="0" applyFont="1" applyFill="1" applyBorder="1"/>
    <xf numFmtId="192" fontId="82" fillId="0" borderId="7" xfId="19" applyNumberFormat="1" applyFont="1" applyFill="1" applyBorder="1" applyAlignment="1" applyProtection="1">
      <alignment horizontal="center"/>
      <protection locked="0"/>
    </xf>
    <xf numFmtId="192" fontId="82" fillId="0" borderId="32" xfId="19" applyNumberFormat="1" applyFont="1" applyFill="1" applyBorder="1" applyAlignment="1" applyProtection="1">
      <alignment horizontal="center"/>
      <protection locked="0"/>
    </xf>
    <xf numFmtId="0" fontId="82" fillId="0" borderId="0" xfId="0" applyFont="1" applyFill="1" applyBorder="1"/>
    <xf numFmtId="0" fontId="82" fillId="0" borderId="32" xfId="0" applyFont="1" applyBorder="1" applyAlignment="1" applyProtection="1">
      <alignment horizontal="center"/>
      <protection locked="0"/>
    </xf>
    <xf numFmtId="0" fontId="82" fillId="0" borderId="7" xfId="19" applyNumberFormat="1" applyFont="1" applyFill="1" applyBorder="1" applyAlignment="1" applyProtection="1">
      <alignment horizontal="center"/>
      <protection locked="0"/>
    </xf>
    <xf numFmtId="0" fontId="82" fillId="0" borderId="32" xfId="19" applyNumberFormat="1" applyFont="1" applyFill="1" applyBorder="1" applyAlignment="1" applyProtection="1">
      <alignment horizontal="center"/>
      <protection locked="0"/>
    </xf>
    <xf numFmtId="0" fontId="84" fillId="0" borderId="7" xfId="19" applyFont="1" applyFill="1" applyBorder="1" applyAlignment="1" applyProtection="1">
      <alignment horizontal="center"/>
      <protection locked="0"/>
    </xf>
    <xf numFmtId="0" fontId="84" fillId="0" borderId="32" xfId="19" applyFont="1" applyFill="1" applyBorder="1" applyAlignment="1" applyProtection="1">
      <alignment horizontal="center"/>
      <protection locked="0"/>
    </xf>
    <xf numFmtId="0" fontId="82" fillId="0" borderId="12" xfId="40" applyFont="1" applyFill="1" applyBorder="1" applyAlignment="1" applyProtection="1">
      <alignment horizontal="center" vertical="top"/>
      <protection locked="0"/>
    </xf>
    <xf numFmtId="14" fontId="82" fillId="0" borderId="18" xfId="19" applyNumberFormat="1" applyFont="1" applyFill="1" applyBorder="1" applyAlignment="1" applyProtection="1">
      <alignment vertical="top" wrapText="1"/>
      <protection locked="0"/>
    </xf>
    <xf numFmtId="0" fontId="82" fillId="0" borderId="4" xfId="19" applyFont="1" applyFill="1" applyBorder="1" applyAlignment="1" applyProtection="1">
      <alignment vertical="top" wrapText="1"/>
      <protection locked="0"/>
    </xf>
    <xf numFmtId="190" fontId="82" fillId="0" borderId="4" xfId="32" applyNumberFormat="1" applyFont="1" applyFill="1" applyBorder="1" applyAlignment="1" applyProtection="1">
      <alignment vertical="top" wrapText="1"/>
    </xf>
    <xf numFmtId="9" fontId="82" fillId="0" borderId="4" xfId="31" applyNumberFormat="1" applyFont="1" applyFill="1" applyBorder="1" applyAlignment="1" applyProtection="1">
      <alignment horizontal="center" vertical="top" wrapText="1"/>
      <protection locked="0"/>
    </xf>
    <xf numFmtId="0" fontId="82" fillId="0" borderId="19" xfId="19" applyFont="1" applyBorder="1" applyAlignment="1" applyProtection="1">
      <alignment horizontal="center" vertical="top" wrapText="1"/>
    </xf>
    <xf numFmtId="14" fontId="84" fillId="0" borderId="18" xfId="19" applyNumberFormat="1" applyFont="1" applyFill="1" applyBorder="1" applyAlignment="1" applyProtection="1">
      <alignment vertical="top" wrapText="1"/>
      <protection locked="0"/>
    </xf>
    <xf numFmtId="0" fontId="84" fillId="0" borderId="4" xfId="19" applyFont="1" applyFill="1" applyBorder="1" applyAlignment="1" applyProtection="1">
      <alignment vertical="top" wrapText="1"/>
      <protection locked="0"/>
    </xf>
    <xf numFmtId="190" fontId="84" fillId="0" borderId="4" xfId="32" applyNumberFormat="1" applyFont="1" applyFill="1" applyBorder="1" applyAlignment="1" applyProtection="1">
      <alignment vertical="top" wrapText="1"/>
    </xf>
    <xf numFmtId="9" fontId="82" fillId="0" borderId="4" xfId="19" applyNumberFormat="1" applyFont="1" applyFill="1" applyBorder="1" applyAlignment="1" applyProtection="1">
      <alignment horizontal="center" vertical="top" wrapText="1"/>
      <protection locked="0"/>
    </xf>
    <xf numFmtId="0" fontId="84" fillId="0" borderId="33" xfId="19" applyFont="1" applyBorder="1" applyAlignment="1" applyProtection="1">
      <alignment vertical="top"/>
    </xf>
    <xf numFmtId="0" fontId="82" fillId="0" borderId="22" xfId="19" applyFont="1" applyFill="1" applyBorder="1" applyAlignment="1" applyProtection="1">
      <alignment horizontal="left" wrapText="1"/>
      <protection locked="0"/>
    </xf>
    <xf numFmtId="0" fontId="82" fillId="0" borderId="22" xfId="0" applyFont="1" applyFill="1" applyBorder="1" applyProtection="1">
      <protection locked="0"/>
    </xf>
    <xf numFmtId="0" fontId="82" fillId="0" borderId="58" xfId="0" applyFont="1" applyFill="1" applyBorder="1" applyProtection="1">
      <protection locked="0"/>
    </xf>
    <xf numFmtId="194" fontId="82" fillId="0" borderId="7" xfId="19" applyNumberFormat="1" applyFont="1" applyFill="1" applyBorder="1" applyAlignment="1" applyProtection="1">
      <alignment horizontal="center"/>
      <protection locked="0"/>
    </xf>
    <xf numFmtId="194" fontId="82" fillId="0" borderId="32" xfId="19" applyNumberFormat="1" applyFont="1" applyFill="1" applyBorder="1" applyAlignment="1" applyProtection="1">
      <alignment horizontal="center"/>
      <protection locked="0"/>
    </xf>
    <xf numFmtId="0" fontId="82" fillId="0" borderId="7" xfId="40" applyFont="1" applyFill="1" applyBorder="1" applyAlignment="1" applyProtection="1">
      <alignment horizontal="center" vertical="top"/>
      <protection locked="0"/>
    </xf>
    <xf numFmtId="0" fontId="82" fillId="0" borderId="7" xfId="19" applyFont="1" applyFill="1" applyBorder="1" applyAlignment="1" applyProtection="1">
      <alignment horizontal="center"/>
      <protection locked="0"/>
    </xf>
    <xf numFmtId="0" fontId="82" fillId="0" borderId="32" xfId="19" applyFont="1" applyFill="1" applyBorder="1" applyAlignment="1" applyProtection="1">
      <alignment horizontal="center"/>
      <protection locked="0"/>
    </xf>
    <xf numFmtId="0" fontId="84" fillId="0" borderId="4" xfId="19" applyFont="1" applyFill="1" applyBorder="1" applyAlignment="1" applyProtection="1">
      <alignment horizontal="center" vertical="top" wrapText="1"/>
      <protection locked="0"/>
    </xf>
    <xf numFmtId="0" fontId="82" fillId="0" borderId="12" xfId="19" applyFont="1" applyBorder="1" applyAlignment="1" applyProtection="1">
      <alignment horizontal="left"/>
      <protection locked="0"/>
    </xf>
    <xf numFmtId="0" fontId="82" fillId="0" borderId="7" xfId="19" applyFont="1" applyBorder="1" applyAlignment="1" applyProtection="1">
      <alignment horizontal="left"/>
      <protection locked="0"/>
    </xf>
    <xf numFmtId="0" fontId="82" fillId="0" borderId="32" xfId="19" applyFont="1" applyBorder="1" applyAlignment="1" applyProtection="1">
      <alignment horizontal="left"/>
      <protection locked="0"/>
    </xf>
    <xf numFmtId="0" fontId="82" fillId="0" borderId="33" xfId="0" applyFont="1" applyFill="1" applyBorder="1"/>
    <xf numFmtId="0" fontId="82" fillId="0" borderId="22" xfId="19" applyFont="1" applyBorder="1" applyAlignment="1" applyProtection="1">
      <alignment horizontal="left"/>
      <protection locked="0"/>
    </xf>
    <xf numFmtId="0" fontId="82" fillId="0" borderId="6" xfId="19" applyFont="1" applyBorder="1"/>
    <xf numFmtId="0" fontId="82" fillId="0" borderId="58" xfId="19" applyFont="1" applyBorder="1" applyAlignment="1" applyProtection="1">
      <alignment horizontal="left"/>
      <protection locked="0"/>
    </xf>
    <xf numFmtId="0" fontId="46" fillId="0" borderId="0" xfId="19" applyFont="1" applyBorder="1" applyAlignment="1">
      <alignment horizontal="left"/>
    </xf>
    <xf numFmtId="0" fontId="46" fillId="0" borderId="0" xfId="19" applyFont="1" applyFill="1" applyBorder="1" applyAlignment="1">
      <alignment horizontal="left" vertical="top"/>
    </xf>
    <xf numFmtId="0" fontId="46" fillId="0" borderId="3" xfId="19" applyFont="1" applyBorder="1" applyAlignment="1">
      <alignment horizontal="left"/>
    </xf>
    <xf numFmtId="0" fontId="46" fillId="0" borderId="0" xfId="19" applyFont="1" applyBorder="1"/>
    <xf numFmtId="0" fontId="46" fillId="0" borderId="0" xfId="19" applyFont="1" applyFill="1" applyBorder="1" applyAlignment="1">
      <alignment horizontal="right" vertical="top"/>
    </xf>
    <xf numFmtId="0" fontId="46" fillId="0" borderId="0" xfId="19" applyFont="1" applyFill="1" applyBorder="1"/>
    <xf numFmtId="0" fontId="46" fillId="0" borderId="0" xfId="19" applyFont="1" applyFill="1" applyBorder="1" applyAlignment="1">
      <alignment horizontal="center" vertical="top"/>
    </xf>
    <xf numFmtId="0" fontId="97" fillId="0" borderId="0" xfId="19" applyFont="1" applyFill="1" applyBorder="1" applyAlignment="1">
      <alignment horizontal="right" vertical="top"/>
    </xf>
    <xf numFmtId="0" fontId="46" fillId="0" borderId="0" xfId="19" applyFont="1" applyFill="1" applyBorder="1" applyAlignment="1">
      <alignment horizontal="center" vertical="center"/>
    </xf>
    <xf numFmtId="0" fontId="46" fillId="0" borderId="0" xfId="19" applyFont="1"/>
    <xf numFmtId="0" fontId="46" fillId="0" borderId="3" xfId="19" applyFont="1" applyBorder="1" applyAlignment="1" applyProtection="1">
      <alignment horizontal="left"/>
      <protection locked="0"/>
    </xf>
    <xf numFmtId="196" fontId="46" fillId="0" borderId="3" xfId="19" applyNumberFormat="1" applyFont="1" applyBorder="1" applyProtection="1">
      <protection locked="0"/>
    </xf>
    <xf numFmtId="196" fontId="46" fillId="0" borderId="0" xfId="19" applyNumberFormat="1" applyFont="1" applyBorder="1" applyAlignment="1">
      <alignment horizontal="left"/>
    </xf>
    <xf numFmtId="0" fontId="46" fillId="0" borderId="8" xfId="19" applyFont="1" applyBorder="1"/>
    <xf numFmtId="0" fontId="46" fillId="0" borderId="32" xfId="19" applyFont="1" applyBorder="1" applyProtection="1">
      <protection locked="0"/>
    </xf>
    <xf numFmtId="0" fontId="46" fillId="0" borderId="33" xfId="19" applyFont="1" applyBorder="1"/>
    <xf numFmtId="0" fontId="46" fillId="0" borderId="6" xfId="19" applyFont="1" applyBorder="1"/>
    <xf numFmtId="0" fontId="46" fillId="0" borderId="42" xfId="19" applyFont="1" applyBorder="1"/>
    <xf numFmtId="0" fontId="46" fillId="0" borderId="5" xfId="19" applyFont="1" applyBorder="1"/>
    <xf numFmtId="0" fontId="47" fillId="0" borderId="20" xfId="19" applyFont="1" applyBorder="1" applyAlignment="1">
      <alignment vertical="top"/>
    </xf>
    <xf numFmtId="0" fontId="46" fillId="0" borderId="5" xfId="19" applyFont="1" applyFill="1" applyBorder="1" applyAlignment="1" applyProtection="1">
      <alignment horizontal="left" vertical="top" wrapText="1"/>
      <protection locked="0"/>
    </xf>
    <xf numFmtId="0" fontId="46" fillId="0" borderId="5" xfId="0" applyFont="1" applyFill="1" applyBorder="1" applyAlignment="1" applyProtection="1">
      <alignment vertical="top"/>
      <protection locked="0"/>
    </xf>
    <xf numFmtId="0" fontId="46" fillId="0" borderId="71" xfId="0" applyFont="1" applyFill="1" applyBorder="1" applyAlignment="1" applyProtection="1">
      <alignment vertical="top"/>
      <protection locked="0"/>
    </xf>
    <xf numFmtId="0" fontId="73" fillId="26" borderId="0" xfId="57" applyFont="1" applyFill="1"/>
    <xf numFmtId="0" fontId="76" fillId="26" borderId="0" xfId="0" applyFont="1" applyFill="1"/>
    <xf numFmtId="0" fontId="98" fillId="25" borderId="0" xfId="57" applyFont="1" applyFill="1" applyAlignment="1">
      <alignment horizontal="left"/>
    </xf>
    <xf numFmtId="0" fontId="99" fillId="25" borderId="0" xfId="57" applyFont="1" applyFill="1"/>
    <xf numFmtId="0" fontId="94" fillId="0" borderId="0" xfId="57" applyFont="1"/>
    <xf numFmtId="14" fontId="76" fillId="0" borderId="0" xfId="0" applyNumberFormat="1" applyFont="1" applyAlignment="1">
      <alignment horizontal="left"/>
    </xf>
    <xf numFmtId="14" fontId="76" fillId="0" borderId="0" xfId="0" applyNumberFormat="1" applyFont="1"/>
    <xf numFmtId="0" fontId="91" fillId="0" borderId="0" xfId="0" applyFont="1"/>
  </cellXfs>
  <cellStyles count="518">
    <cellStyle name="Checklist item" xfId="1" xr:uid="{00000000-0005-0000-0000-000000000000}"/>
    <cellStyle name="Checklist item 2" xfId="2" xr:uid="{00000000-0005-0000-0000-000001000000}"/>
    <cellStyle name="Checklist item 2 2" xfId="3" xr:uid="{00000000-0005-0000-0000-000002000000}"/>
    <cellStyle name="Checklist item 3" xfId="4" xr:uid="{00000000-0005-0000-0000-000003000000}"/>
    <cellStyle name="Checklist item 3 2" xfId="5" xr:uid="{00000000-0005-0000-0000-000004000000}"/>
    <cellStyle name="Checklist item_Climate Zone 2 IECC 2006 v2.2 Worksheet - DRAFT" xfId="6" xr:uid="{00000000-0005-0000-0000-000005000000}"/>
    <cellStyle name="Followed Hyperlink" xfId="7" builtinId="9" customBuiltin="1"/>
    <cellStyle name="Heading" xfId="8" xr:uid="{00000000-0005-0000-0000-000007000000}"/>
    <cellStyle name="Heading1" xfId="9" xr:uid="{00000000-0005-0000-0000-000008000000}"/>
    <cellStyle name="Hyperlink" xfId="10" builtinId="8" customBuiltin="1"/>
    <cellStyle name="Hyperlink 2" xfId="11" xr:uid="{00000000-0005-0000-0000-00000A000000}"/>
    <cellStyle name="Normal" xfId="0" builtinId="0"/>
    <cellStyle name="Normal 10" xfId="43" xr:uid="{00000000-0005-0000-0000-00000C000000}"/>
    <cellStyle name="Normal 10 2" xfId="53" xr:uid="{00000000-0005-0000-0000-00000D000000}"/>
    <cellStyle name="Normal 10 2 2" xfId="84" xr:uid="{00000000-0005-0000-0000-00000E000000}"/>
    <cellStyle name="Normal 10 2 2 2" xfId="144" xr:uid="{00000000-0005-0000-0000-00000F000000}"/>
    <cellStyle name="Normal 10 2 2 2 2" xfId="264" xr:uid="{00000000-0005-0000-0000-000010000000}"/>
    <cellStyle name="Normal 10 2 2 2 2 2" xfId="504" xr:uid="{00000000-0005-0000-0000-000011000000}"/>
    <cellStyle name="Normal 10 2 2 2 3" xfId="384" xr:uid="{00000000-0005-0000-0000-000012000000}"/>
    <cellStyle name="Normal 10 2 2 3" xfId="204" xr:uid="{00000000-0005-0000-0000-000013000000}"/>
    <cellStyle name="Normal 10 2 2 3 2" xfId="444" xr:uid="{00000000-0005-0000-0000-000014000000}"/>
    <cellStyle name="Normal 10 2 2 4" xfId="324" xr:uid="{00000000-0005-0000-0000-000015000000}"/>
    <cellStyle name="Normal 10 2 3" xfId="115" xr:uid="{00000000-0005-0000-0000-000016000000}"/>
    <cellStyle name="Normal 10 2 3 2" xfId="235" xr:uid="{00000000-0005-0000-0000-000017000000}"/>
    <cellStyle name="Normal 10 2 3 2 2" xfId="475" xr:uid="{00000000-0005-0000-0000-000018000000}"/>
    <cellStyle name="Normal 10 2 3 3" xfId="355" xr:uid="{00000000-0005-0000-0000-000019000000}"/>
    <cellStyle name="Normal 10 2 4" xfId="175" xr:uid="{00000000-0005-0000-0000-00001A000000}"/>
    <cellStyle name="Normal 10 2 4 2" xfId="415" xr:uid="{00000000-0005-0000-0000-00001B000000}"/>
    <cellStyle name="Normal 10 2 5" xfId="295" xr:uid="{00000000-0005-0000-0000-00001C000000}"/>
    <cellStyle name="Normal 10 3" xfId="58" xr:uid="{00000000-0005-0000-0000-00001D000000}"/>
    <cellStyle name="Normal 10 4" xfId="74" xr:uid="{00000000-0005-0000-0000-00001E000000}"/>
    <cellStyle name="Normal 10 4 2" xfId="134" xr:uid="{00000000-0005-0000-0000-00001F000000}"/>
    <cellStyle name="Normal 10 4 2 2" xfId="254" xr:uid="{00000000-0005-0000-0000-000020000000}"/>
    <cellStyle name="Normal 10 4 2 2 2" xfId="494" xr:uid="{00000000-0005-0000-0000-000021000000}"/>
    <cellStyle name="Normal 10 4 2 3" xfId="374" xr:uid="{00000000-0005-0000-0000-000022000000}"/>
    <cellStyle name="Normal 10 4 3" xfId="194" xr:uid="{00000000-0005-0000-0000-000023000000}"/>
    <cellStyle name="Normal 10 4 3 2" xfId="434" xr:uid="{00000000-0005-0000-0000-000024000000}"/>
    <cellStyle name="Normal 10 4 4" xfId="314" xr:uid="{00000000-0005-0000-0000-000025000000}"/>
    <cellStyle name="Normal 10 5" xfId="105" xr:uid="{00000000-0005-0000-0000-000026000000}"/>
    <cellStyle name="Normal 10 5 2" xfId="225" xr:uid="{00000000-0005-0000-0000-000027000000}"/>
    <cellStyle name="Normal 10 5 2 2" xfId="465" xr:uid="{00000000-0005-0000-0000-000028000000}"/>
    <cellStyle name="Normal 10 5 3" xfId="345" xr:uid="{00000000-0005-0000-0000-000029000000}"/>
    <cellStyle name="Normal 10 6" xfId="165" xr:uid="{00000000-0005-0000-0000-00002A000000}"/>
    <cellStyle name="Normal 10 6 2" xfId="405" xr:uid="{00000000-0005-0000-0000-00002B000000}"/>
    <cellStyle name="Normal 10 7" xfId="285" xr:uid="{00000000-0005-0000-0000-00002C000000}"/>
    <cellStyle name="Normal 11" xfId="44" xr:uid="{00000000-0005-0000-0000-00002D000000}"/>
    <cellStyle name="Normal 11 2" xfId="54" xr:uid="{00000000-0005-0000-0000-00002E000000}"/>
    <cellStyle name="Normal 11 2 2" xfId="85" xr:uid="{00000000-0005-0000-0000-00002F000000}"/>
    <cellStyle name="Normal 11 2 2 2" xfId="145" xr:uid="{00000000-0005-0000-0000-000030000000}"/>
    <cellStyle name="Normal 11 2 2 2 2" xfId="265" xr:uid="{00000000-0005-0000-0000-000031000000}"/>
    <cellStyle name="Normal 11 2 2 2 2 2" xfId="505" xr:uid="{00000000-0005-0000-0000-000032000000}"/>
    <cellStyle name="Normal 11 2 2 2 3" xfId="385" xr:uid="{00000000-0005-0000-0000-000033000000}"/>
    <cellStyle name="Normal 11 2 2 3" xfId="205" xr:uid="{00000000-0005-0000-0000-000034000000}"/>
    <cellStyle name="Normal 11 2 2 3 2" xfId="445" xr:uid="{00000000-0005-0000-0000-000035000000}"/>
    <cellStyle name="Normal 11 2 2 4" xfId="325" xr:uid="{00000000-0005-0000-0000-000036000000}"/>
    <cellStyle name="Normal 11 2 3" xfId="116" xr:uid="{00000000-0005-0000-0000-000037000000}"/>
    <cellStyle name="Normal 11 2 3 2" xfId="236" xr:uid="{00000000-0005-0000-0000-000038000000}"/>
    <cellStyle name="Normal 11 2 3 2 2" xfId="476" xr:uid="{00000000-0005-0000-0000-000039000000}"/>
    <cellStyle name="Normal 11 2 3 3" xfId="356" xr:uid="{00000000-0005-0000-0000-00003A000000}"/>
    <cellStyle name="Normal 11 2 4" xfId="176" xr:uid="{00000000-0005-0000-0000-00003B000000}"/>
    <cellStyle name="Normal 11 2 4 2" xfId="416" xr:uid="{00000000-0005-0000-0000-00003C000000}"/>
    <cellStyle name="Normal 11 2 5" xfId="296" xr:uid="{00000000-0005-0000-0000-00003D000000}"/>
    <cellStyle name="Normal 11 3" xfId="75" xr:uid="{00000000-0005-0000-0000-00003E000000}"/>
    <cellStyle name="Normal 11 3 2" xfId="135" xr:uid="{00000000-0005-0000-0000-00003F000000}"/>
    <cellStyle name="Normal 11 3 2 2" xfId="255" xr:uid="{00000000-0005-0000-0000-000040000000}"/>
    <cellStyle name="Normal 11 3 2 2 2" xfId="495" xr:uid="{00000000-0005-0000-0000-000041000000}"/>
    <cellStyle name="Normal 11 3 2 3" xfId="375" xr:uid="{00000000-0005-0000-0000-000042000000}"/>
    <cellStyle name="Normal 11 3 3" xfId="195" xr:uid="{00000000-0005-0000-0000-000043000000}"/>
    <cellStyle name="Normal 11 3 3 2" xfId="435" xr:uid="{00000000-0005-0000-0000-000044000000}"/>
    <cellStyle name="Normal 11 3 4" xfId="315" xr:uid="{00000000-0005-0000-0000-000045000000}"/>
    <cellStyle name="Normal 11 4" xfId="106" xr:uid="{00000000-0005-0000-0000-000046000000}"/>
    <cellStyle name="Normal 11 4 2" xfId="226" xr:uid="{00000000-0005-0000-0000-000047000000}"/>
    <cellStyle name="Normal 11 4 2 2" xfId="466" xr:uid="{00000000-0005-0000-0000-000048000000}"/>
    <cellStyle name="Normal 11 4 3" xfId="346" xr:uid="{00000000-0005-0000-0000-000049000000}"/>
    <cellStyle name="Normal 11 5" xfId="166" xr:uid="{00000000-0005-0000-0000-00004A000000}"/>
    <cellStyle name="Normal 11 5 2" xfId="406" xr:uid="{00000000-0005-0000-0000-00004B000000}"/>
    <cellStyle name="Normal 11 6" xfId="286" xr:uid="{00000000-0005-0000-0000-00004C000000}"/>
    <cellStyle name="Normal 12" xfId="45" xr:uid="{00000000-0005-0000-0000-00004D000000}"/>
    <cellStyle name="Normal 12 2" xfId="76" xr:uid="{00000000-0005-0000-0000-00004E000000}"/>
    <cellStyle name="Normal 12 2 2" xfId="136" xr:uid="{00000000-0005-0000-0000-00004F000000}"/>
    <cellStyle name="Normal 12 2 2 2" xfId="256" xr:uid="{00000000-0005-0000-0000-000050000000}"/>
    <cellStyle name="Normal 12 2 2 2 2" xfId="496" xr:uid="{00000000-0005-0000-0000-000051000000}"/>
    <cellStyle name="Normal 12 2 2 3" xfId="376" xr:uid="{00000000-0005-0000-0000-000052000000}"/>
    <cellStyle name="Normal 12 2 3" xfId="196" xr:uid="{00000000-0005-0000-0000-000053000000}"/>
    <cellStyle name="Normal 12 2 3 2" xfId="436" xr:uid="{00000000-0005-0000-0000-000054000000}"/>
    <cellStyle name="Normal 12 2 4" xfId="316" xr:uid="{00000000-0005-0000-0000-000055000000}"/>
    <cellStyle name="Normal 12 3" xfId="107" xr:uid="{00000000-0005-0000-0000-000056000000}"/>
    <cellStyle name="Normal 12 3 2" xfId="227" xr:uid="{00000000-0005-0000-0000-000057000000}"/>
    <cellStyle name="Normal 12 3 2 2" xfId="467" xr:uid="{00000000-0005-0000-0000-000058000000}"/>
    <cellStyle name="Normal 12 3 3" xfId="347" xr:uid="{00000000-0005-0000-0000-000059000000}"/>
    <cellStyle name="Normal 12 4" xfId="167" xr:uid="{00000000-0005-0000-0000-00005A000000}"/>
    <cellStyle name="Normal 12 4 2" xfId="407" xr:uid="{00000000-0005-0000-0000-00005B000000}"/>
    <cellStyle name="Normal 12 5" xfId="287" xr:uid="{00000000-0005-0000-0000-00005C000000}"/>
    <cellStyle name="Normal 13" xfId="55" xr:uid="{00000000-0005-0000-0000-00005D000000}"/>
    <cellStyle name="Normal 13 2" xfId="86" xr:uid="{00000000-0005-0000-0000-00005E000000}"/>
    <cellStyle name="Normal 13 2 2" xfId="146" xr:uid="{00000000-0005-0000-0000-00005F000000}"/>
    <cellStyle name="Normal 13 2 2 2" xfId="266" xr:uid="{00000000-0005-0000-0000-000060000000}"/>
    <cellStyle name="Normal 13 2 2 2 2" xfId="506" xr:uid="{00000000-0005-0000-0000-000061000000}"/>
    <cellStyle name="Normal 13 2 2 3" xfId="386" xr:uid="{00000000-0005-0000-0000-000062000000}"/>
    <cellStyle name="Normal 13 2 3" xfId="206" xr:uid="{00000000-0005-0000-0000-000063000000}"/>
    <cellStyle name="Normal 13 2 3 2" xfId="446" xr:uid="{00000000-0005-0000-0000-000064000000}"/>
    <cellStyle name="Normal 13 2 4" xfId="326" xr:uid="{00000000-0005-0000-0000-000065000000}"/>
    <cellStyle name="Normal 13 3" xfId="117" xr:uid="{00000000-0005-0000-0000-000066000000}"/>
    <cellStyle name="Normal 13 3 2" xfId="237" xr:uid="{00000000-0005-0000-0000-000067000000}"/>
    <cellStyle name="Normal 13 3 2 2" xfId="477" xr:uid="{00000000-0005-0000-0000-000068000000}"/>
    <cellStyle name="Normal 13 3 3" xfId="357" xr:uid="{00000000-0005-0000-0000-000069000000}"/>
    <cellStyle name="Normal 13 4" xfId="177" xr:uid="{00000000-0005-0000-0000-00006A000000}"/>
    <cellStyle name="Normal 13 4 2" xfId="417" xr:uid="{00000000-0005-0000-0000-00006B000000}"/>
    <cellStyle name="Normal 13 5" xfId="297" xr:uid="{00000000-0005-0000-0000-00006C000000}"/>
    <cellStyle name="Normal 14" xfId="56" xr:uid="{00000000-0005-0000-0000-00006D000000}"/>
    <cellStyle name="Normal 14 2" xfId="87" xr:uid="{00000000-0005-0000-0000-00006E000000}"/>
    <cellStyle name="Normal 14 2 2" xfId="147" xr:uid="{00000000-0005-0000-0000-00006F000000}"/>
    <cellStyle name="Normal 14 2 2 2" xfId="267" xr:uid="{00000000-0005-0000-0000-000070000000}"/>
    <cellStyle name="Normal 14 2 2 2 2" xfId="507" xr:uid="{00000000-0005-0000-0000-000071000000}"/>
    <cellStyle name="Normal 14 2 2 3" xfId="387" xr:uid="{00000000-0005-0000-0000-000072000000}"/>
    <cellStyle name="Normal 14 2 3" xfId="207" xr:uid="{00000000-0005-0000-0000-000073000000}"/>
    <cellStyle name="Normal 14 2 3 2" xfId="447" xr:uid="{00000000-0005-0000-0000-000074000000}"/>
    <cellStyle name="Normal 14 2 4" xfId="327" xr:uid="{00000000-0005-0000-0000-000075000000}"/>
    <cellStyle name="Normal 14 3" xfId="118" xr:uid="{00000000-0005-0000-0000-000076000000}"/>
    <cellStyle name="Normal 14 3 2" xfId="238" xr:uid="{00000000-0005-0000-0000-000077000000}"/>
    <cellStyle name="Normal 14 3 2 2" xfId="478" xr:uid="{00000000-0005-0000-0000-000078000000}"/>
    <cellStyle name="Normal 14 3 3" xfId="358" xr:uid="{00000000-0005-0000-0000-000079000000}"/>
    <cellStyle name="Normal 14 4" xfId="178" xr:uid="{00000000-0005-0000-0000-00007A000000}"/>
    <cellStyle name="Normal 14 4 2" xfId="418" xr:uid="{00000000-0005-0000-0000-00007B000000}"/>
    <cellStyle name="Normal 14 5" xfId="298" xr:uid="{00000000-0005-0000-0000-00007C000000}"/>
    <cellStyle name="Normal 15" xfId="57" xr:uid="{00000000-0005-0000-0000-00007D000000}"/>
    <cellStyle name="Normal 15 2" xfId="88" xr:uid="{00000000-0005-0000-0000-00007E000000}"/>
    <cellStyle name="Normal 15 2 2" xfId="148" xr:uid="{00000000-0005-0000-0000-00007F000000}"/>
    <cellStyle name="Normal 15 2 2 2" xfId="268" xr:uid="{00000000-0005-0000-0000-000080000000}"/>
    <cellStyle name="Normal 15 2 2 2 2" xfId="508" xr:uid="{00000000-0005-0000-0000-000081000000}"/>
    <cellStyle name="Normal 15 2 2 3" xfId="388" xr:uid="{00000000-0005-0000-0000-000082000000}"/>
    <cellStyle name="Normal 15 2 3" xfId="208" xr:uid="{00000000-0005-0000-0000-000083000000}"/>
    <cellStyle name="Normal 15 2 3 2" xfId="448" xr:uid="{00000000-0005-0000-0000-000084000000}"/>
    <cellStyle name="Normal 15 2 4" xfId="328" xr:uid="{00000000-0005-0000-0000-000085000000}"/>
    <cellStyle name="Normal 15 3" xfId="97" xr:uid="{00000000-0005-0000-0000-000086000000}"/>
    <cellStyle name="Normal 15 3 2" xfId="157" xr:uid="{00000000-0005-0000-0000-000087000000}"/>
    <cellStyle name="Normal 15 3 2 2" xfId="277" xr:uid="{00000000-0005-0000-0000-000088000000}"/>
    <cellStyle name="Normal 15 3 2 2 2" xfId="517" xr:uid="{00000000-0005-0000-0000-000089000000}"/>
    <cellStyle name="Normal 15 3 2 3" xfId="397" xr:uid="{00000000-0005-0000-0000-00008A000000}"/>
    <cellStyle name="Normal 15 3 3" xfId="217" xr:uid="{00000000-0005-0000-0000-00008B000000}"/>
    <cellStyle name="Normal 15 3 3 2" xfId="457" xr:uid="{00000000-0005-0000-0000-00008C000000}"/>
    <cellStyle name="Normal 15 3 4" xfId="337" xr:uid="{00000000-0005-0000-0000-00008D000000}"/>
    <cellStyle name="Normal 15 4" xfId="119" xr:uid="{00000000-0005-0000-0000-00008E000000}"/>
    <cellStyle name="Normal 15 4 2" xfId="239" xr:uid="{00000000-0005-0000-0000-00008F000000}"/>
    <cellStyle name="Normal 15 4 2 2" xfId="479" xr:uid="{00000000-0005-0000-0000-000090000000}"/>
    <cellStyle name="Normal 15 4 3" xfId="359" xr:uid="{00000000-0005-0000-0000-000091000000}"/>
    <cellStyle name="Normal 15 5" xfId="179" xr:uid="{00000000-0005-0000-0000-000092000000}"/>
    <cellStyle name="Normal 15 5 2" xfId="419" xr:uid="{00000000-0005-0000-0000-000093000000}"/>
    <cellStyle name="Normal 15 6" xfId="299" xr:uid="{00000000-0005-0000-0000-000094000000}"/>
    <cellStyle name="Normal 16" xfId="96" xr:uid="{00000000-0005-0000-0000-000095000000}"/>
    <cellStyle name="Normal 16 2" xfId="156" xr:uid="{00000000-0005-0000-0000-000096000000}"/>
    <cellStyle name="Normal 16 2 2" xfId="276" xr:uid="{00000000-0005-0000-0000-000097000000}"/>
    <cellStyle name="Normal 16 2 2 2" xfId="516" xr:uid="{00000000-0005-0000-0000-000098000000}"/>
    <cellStyle name="Normal 16 2 3" xfId="396" xr:uid="{00000000-0005-0000-0000-000099000000}"/>
    <cellStyle name="Normal 16 3" xfId="216" xr:uid="{00000000-0005-0000-0000-00009A000000}"/>
    <cellStyle name="Normal 16 3 2" xfId="456" xr:uid="{00000000-0005-0000-0000-00009B000000}"/>
    <cellStyle name="Normal 16 4" xfId="336" xr:uid="{00000000-0005-0000-0000-00009C000000}"/>
    <cellStyle name="Normal 2" xfId="12" xr:uid="{00000000-0005-0000-0000-00009D000000}"/>
    <cellStyle name="Normal 2 2" xfId="13" xr:uid="{00000000-0005-0000-0000-00009E000000}"/>
    <cellStyle name="Normal 2 3" xfId="14" xr:uid="{00000000-0005-0000-0000-00009F000000}"/>
    <cellStyle name="Normal 3" xfId="15" xr:uid="{00000000-0005-0000-0000-0000A0000000}"/>
    <cellStyle name="Normal 3 2" xfId="16" xr:uid="{00000000-0005-0000-0000-0000A1000000}"/>
    <cellStyle name="Normal 3 3" xfId="17" xr:uid="{00000000-0005-0000-0000-0000A2000000}"/>
    <cellStyle name="Normal 4" xfId="18" xr:uid="{00000000-0005-0000-0000-0000A3000000}"/>
    <cellStyle name="Normal 5" xfId="19" xr:uid="{00000000-0005-0000-0000-0000A4000000}"/>
    <cellStyle name="Normal 5 2" xfId="20" xr:uid="{00000000-0005-0000-0000-0000A5000000}"/>
    <cellStyle name="Normal 5 2 2" xfId="21" xr:uid="{00000000-0005-0000-0000-0000A6000000}"/>
    <cellStyle name="Normal 5 2 2 2" xfId="48" xr:uid="{00000000-0005-0000-0000-0000A7000000}"/>
    <cellStyle name="Normal 5 2 2 2 2" xfId="79" xr:uid="{00000000-0005-0000-0000-0000A8000000}"/>
    <cellStyle name="Normal 5 2 2 2 2 2" xfId="139" xr:uid="{00000000-0005-0000-0000-0000A9000000}"/>
    <cellStyle name="Normal 5 2 2 2 2 2 2" xfId="259" xr:uid="{00000000-0005-0000-0000-0000AA000000}"/>
    <cellStyle name="Normal 5 2 2 2 2 2 2 2" xfId="499" xr:uid="{00000000-0005-0000-0000-0000AB000000}"/>
    <cellStyle name="Normal 5 2 2 2 2 2 3" xfId="379" xr:uid="{00000000-0005-0000-0000-0000AC000000}"/>
    <cellStyle name="Normal 5 2 2 2 2 3" xfId="199" xr:uid="{00000000-0005-0000-0000-0000AD000000}"/>
    <cellStyle name="Normal 5 2 2 2 2 3 2" xfId="439" xr:uid="{00000000-0005-0000-0000-0000AE000000}"/>
    <cellStyle name="Normal 5 2 2 2 2 4" xfId="319" xr:uid="{00000000-0005-0000-0000-0000AF000000}"/>
    <cellStyle name="Normal 5 2 2 2 3" xfId="110" xr:uid="{00000000-0005-0000-0000-0000B0000000}"/>
    <cellStyle name="Normal 5 2 2 2 3 2" xfId="230" xr:uid="{00000000-0005-0000-0000-0000B1000000}"/>
    <cellStyle name="Normal 5 2 2 2 3 2 2" xfId="470" xr:uid="{00000000-0005-0000-0000-0000B2000000}"/>
    <cellStyle name="Normal 5 2 2 2 3 3" xfId="350" xr:uid="{00000000-0005-0000-0000-0000B3000000}"/>
    <cellStyle name="Normal 5 2 2 2 4" xfId="170" xr:uid="{00000000-0005-0000-0000-0000B4000000}"/>
    <cellStyle name="Normal 5 2 2 2 4 2" xfId="410" xr:uid="{00000000-0005-0000-0000-0000B5000000}"/>
    <cellStyle name="Normal 5 2 2 2 5" xfId="290" xr:uid="{00000000-0005-0000-0000-0000B6000000}"/>
    <cellStyle name="Normal 5 2 2 3" xfId="61" xr:uid="{00000000-0005-0000-0000-0000B7000000}"/>
    <cellStyle name="Normal 5 2 2 3 2" xfId="91" xr:uid="{00000000-0005-0000-0000-0000B8000000}"/>
    <cellStyle name="Normal 5 2 2 3 2 2" xfId="151" xr:uid="{00000000-0005-0000-0000-0000B9000000}"/>
    <cellStyle name="Normal 5 2 2 3 2 2 2" xfId="271" xr:uid="{00000000-0005-0000-0000-0000BA000000}"/>
    <cellStyle name="Normal 5 2 2 3 2 2 2 2" xfId="511" xr:uid="{00000000-0005-0000-0000-0000BB000000}"/>
    <cellStyle name="Normal 5 2 2 3 2 2 3" xfId="391" xr:uid="{00000000-0005-0000-0000-0000BC000000}"/>
    <cellStyle name="Normal 5 2 2 3 2 3" xfId="211" xr:uid="{00000000-0005-0000-0000-0000BD000000}"/>
    <cellStyle name="Normal 5 2 2 3 2 3 2" xfId="451" xr:uid="{00000000-0005-0000-0000-0000BE000000}"/>
    <cellStyle name="Normal 5 2 2 3 2 4" xfId="331" xr:uid="{00000000-0005-0000-0000-0000BF000000}"/>
    <cellStyle name="Normal 5 2 2 3 3" xfId="122" xr:uid="{00000000-0005-0000-0000-0000C0000000}"/>
    <cellStyle name="Normal 5 2 2 3 3 2" xfId="242" xr:uid="{00000000-0005-0000-0000-0000C1000000}"/>
    <cellStyle name="Normal 5 2 2 3 3 2 2" xfId="482" xr:uid="{00000000-0005-0000-0000-0000C2000000}"/>
    <cellStyle name="Normal 5 2 2 3 3 3" xfId="362" xr:uid="{00000000-0005-0000-0000-0000C3000000}"/>
    <cellStyle name="Normal 5 2 2 3 4" xfId="182" xr:uid="{00000000-0005-0000-0000-0000C4000000}"/>
    <cellStyle name="Normal 5 2 2 3 4 2" xfId="422" xr:uid="{00000000-0005-0000-0000-0000C5000000}"/>
    <cellStyle name="Normal 5 2 2 3 5" xfId="302" xr:uid="{00000000-0005-0000-0000-0000C6000000}"/>
    <cellStyle name="Normal 5 2 2 4" xfId="69" xr:uid="{00000000-0005-0000-0000-0000C7000000}"/>
    <cellStyle name="Normal 5 2 2 4 2" xfId="129" xr:uid="{00000000-0005-0000-0000-0000C8000000}"/>
    <cellStyle name="Normal 5 2 2 4 2 2" xfId="249" xr:uid="{00000000-0005-0000-0000-0000C9000000}"/>
    <cellStyle name="Normal 5 2 2 4 2 2 2" xfId="489" xr:uid="{00000000-0005-0000-0000-0000CA000000}"/>
    <cellStyle name="Normal 5 2 2 4 2 3" xfId="369" xr:uid="{00000000-0005-0000-0000-0000CB000000}"/>
    <cellStyle name="Normal 5 2 2 4 3" xfId="189" xr:uid="{00000000-0005-0000-0000-0000CC000000}"/>
    <cellStyle name="Normal 5 2 2 4 3 2" xfId="429" xr:uid="{00000000-0005-0000-0000-0000CD000000}"/>
    <cellStyle name="Normal 5 2 2 4 4" xfId="309" xr:uid="{00000000-0005-0000-0000-0000CE000000}"/>
    <cellStyle name="Normal 5 2 2 5" xfId="100" xr:uid="{00000000-0005-0000-0000-0000CF000000}"/>
    <cellStyle name="Normal 5 2 2 5 2" xfId="220" xr:uid="{00000000-0005-0000-0000-0000D0000000}"/>
    <cellStyle name="Normal 5 2 2 5 2 2" xfId="460" xr:uid="{00000000-0005-0000-0000-0000D1000000}"/>
    <cellStyle name="Normal 5 2 2 5 3" xfId="340" xr:uid="{00000000-0005-0000-0000-0000D2000000}"/>
    <cellStyle name="Normal 5 2 2 6" xfId="160" xr:uid="{00000000-0005-0000-0000-0000D3000000}"/>
    <cellStyle name="Normal 5 2 2 6 2" xfId="400" xr:uid="{00000000-0005-0000-0000-0000D4000000}"/>
    <cellStyle name="Normal 5 2 2 7" xfId="280" xr:uid="{00000000-0005-0000-0000-0000D5000000}"/>
    <cellStyle name="Normal 5 2 3" xfId="47" xr:uid="{00000000-0005-0000-0000-0000D6000000}"/>
    <cellStyle name="Normal 5 2 3 2" xfId="78" xr:uid="{00000000-0005-0000-0000-0000D7000000}"/>
    <cellStyle name="Normal 5 2 3 2 2" xfId="138" xr:uid="{00000000-0005-0000-0000-0000D8000000}"/>
    <cellStyle name="Normal 5 2 3 2 2 2" xfId="258" xr:uid="{00000000-0005-0000-0000-0000D9000000}"/>
    <cellStyle name="Normal 5 2 3 2 2 2 2" xfId="498" xr:uid="{00000000-0005-0000-0000-0000DA000000}"/>
    <cellStyle name="Normal 5 2 3 2 2 3" xfId="378" xr:uid="{00000000-0005-0000-0000-0000DB000000}"/>
    <cellStyle name="Normal 5 2 3 2 3" xfId="198" xr:uid="{00000000-0005-0000-0000-0000DC000000}"/>
    <cellStyle name="Normal 5 2 3 2 3 2" xfId="438" xr:uid="{00000000-0005-0000-0000-0000DD000000}"/>
    <cellStyle name="Normal 5 2 3 2 4" xfId="318" xr:uid="{00000000-0005-0000-0000-0000DE000000}"/>
    <cellStyle name="Normal 5 2 3 3" xfId="109" xr:uid="{00000000-0005-0000-0000-0000DF000000}"/>
    <cellStyle name="Normal 5 2 3 3 2" xfId="229" xr:uid="{00000000-0005-0000-0000-0000E0000000}"/>
    <cellStyle name="Normal 5 2 3 3 2 2" xfId="469" xr:uid="{00000000-0005-0000-0000-0000E1000000}"/>
    <cellStyle name="Normal 5 2 3 3 3" xfId="349" xr:uid="{00000000-0005-0000-0000-0000E2000000}"/>
    <cellStyle name="Normal 5 2 3 4" xfId="169" xr:uid="{00000000-0005-0000-0000-0000E3000000}"/>
    <cellStyle name="Normal 5 2 3 4 2" xfId="409" xr:uid="{00000000-0005-0000-0000-0000E4000000}"/>
    <cellStyle name="Normal 5 2 3 5" xfId="289" xr:uid="{00000000-0005-0000-0000-0000E5000000}"/>
    <cellStyle name="Normal 5 2 4" xfId="60" xr:uid="{00000000-0005-0000-0000-0000E6000000}"/>
    <cellStyle name="Normal 5 2 4 2" xfId="90" xr:uid="{00000000-0005-0000-0000-0000E7000000}"/>
    <cellStyle name="Normal 5 2 4 2 2" xfId="150" xr:uid="{00000000-0005-0000-0000-0000E8000000}"/>
    <cellStyle name="Normal 5 2 4 2 2 2" xfId="270" xr:uid="{00000000-0005-0000-0000-0000E9000000}"/>
    <cellStyle name="Normal 5 2 4 2 2 2 2" xfId="510" xr:uid="{00000000-0005-0000-0000-0000EA000000}"/>
    <cellStyle name="Normal 5 2 4 2 2 3" xfId="390" xr:uid="{00000000-0005-0000-0000-0000EB000000}"/>
    <cellStyle name="Normal 5 2 4 2 3" xfId="210" xr:uid="{00000000-0005-0000-0000-0000EC000000}"/>
    <cellStyle name="Normal 5 2 4 2 3 2" xfId="450" xr:uid="{00000000-0005-0000-0000-0000ED000000}"/>
    <cellStyle name="Normal 5 2 4 2 4" xfId="330" xr:uid="{00000000-0005-0000-0000-0000EE000000}"/>
    <cellStyle name="Normal 5 2 4 3" xfId="121" xr:uid="{00000000-0005-0000-0000-0000EF000000}"/>
    <cellStyle name="Normal 5 2 4 3 2" xfId="241" xr:uid="{00000000-0005-0000-0000-0000F0000000}"/>
    <cellStyle name="Normal 5 2 4 3 2 2" xfId="481" xr:uid="{00000000-0005-0000-0000-0000F1000000}"/>
    <cellStyle name="Normal 5 2 4 3 3" xfId="361" xr:uid="{00000000-0005-0000-0000-0000F2000000}"/>
    <cellStyle name="Normal 5 2 4 4" xfId="181" xr:uid="{00000000-0005-0000-0000-0000F3000000}"/>
    <cellStyle name="Normal 5 2 4 4 2" xfId="421" xr:uid="{00000000-0005-0000-0000-0000F4000000}"/>
    <cellStyle name="Normal 5 2 4 5" xfId="301" xr:uid="{00000000-0005-0000-0000-0000F5000000}"/>
    <cellStyle name="Normal 5 2 5" xfId="68" xr:uid="{00000000-0005-0000-0000-0000F6000000}"/>
    <cellStyle name="Normal 5 2 5 2" xfId="128" xr:uid="{00000000-0005-0000-0000-0000F7000000}"/>
    <cellStyle name="Normal 5 2 5 2 2" xfId="248" xr:uid="{00000000-0005-0000-0000-0000F8000000}"/>
    <cellStyle name="Normal 5 2 5 2 2 2" xfId="488" xr:uid="{00000000-0005-0000-0000-0000F9000000}"/>
    <cellStyle name="Normal 5 2 5 2 3" xfId="368" xr:uid="{00000000-0005-0000-0000-0000FA000000}"/>
    <cellStyle name="Normal 5 2 5 3" xfId="188" xr:uid="{00000000-0005-0000-0000-0000FB000000}"/>
    <cellStyle name="Normal 5 2 5 3 2" xfId="428" xr:uid="{00000000-0005-0000-0000-0000FC000000}"/>
    <cellStyle name="Normal 5 2 5 4" xfId="308" xr:uid="{00000000-0005-0000-0000-0000FD000000}"/>
    <cellStyle name="Normal 5 2 6" xfId="99" xr:uid="{00000000-0005-0000-0000-0000FE000000}"/>
    <cellStyle name="Normal 5 2 6 2" xfId="219" xr:uid="{00000000-0005-0000-0000-0000FF000000}"/>
    <cellStyle name="Normal 5 2 6 2 2" xfId="459" xr:uid="{00000000-0005-0000-0000-000000010000}"/>
    <cellStyle name="Normal 5 2 6 3" xfId="339" xr:uid="{00000000-0005-0000-0000-000001010000}"/>
    <cellStyle name="Normal 5 2 7" xfId="159" xr:uid="{00000000-0005-0000-0000-000002010000}"/>
    <cellStyle name="Normal 5 2 7 2" xfId="399" xr:uid="{00000000-0005-0000-0000-000003010000}"/>
    <cellStyle name="Normal 5 2 8" xfId="279" xr:uid="{00000000-0005-0000-0000-000004010000}"/>
    <cellStyle name="Normal 5 3" xfId="22" xr:uid="{00000000-0005-0000-0000-000005010000}"/>
    <cellStyle name="Normal 5 3 2" xfId="49" xr:uid="{00000000-0005-0000-0000-000006010000}"/>
    <cellStyle name="Normal 5 3 2 2" xfId="80" xr:uid="{00000000-0005-0000-0000-000007010000}"/>
    <cellStyle name="Normal 5 3 2 2 2" xfId="140" xr:uid="{00000000-0005-0000-0000-000008010000}"/>
    <cellStyle name="Normal 5 3 2 2 2 2" xfId="260" xr:uid="{00000000-0005-0000-0000-000009010000}"/>
    <cellStyle name="Normal 5 3 2 2 2 2 2" xfId="500" xr:uid="{00000000-0005-0000-0000-00000A010000}"/>
    <cellStyle name="Normal 5 3 2 2 2 3" xfId="380" xr:uid="{00000000-0005-0000-0000-00000B010000}"/>
    <cellStyle name="Normal 5 3 2 2 3" xfId="200" xr:uid="{00000000-0005-0000-0000-00000C010000}"/>
    <cellStyle name="Normal 5 3 2 2 3 2" xfId="440" xr:uid="{00000000-0005-0000-0000-00000D010000}"/>
    <cellStyle name="Normal 5 3 2 2 4" xfId="320" xr:uid="{00000000-0005-0000-0000-00000E010000}"/>
    <cellStyle name="Normal 5 3 2 3" xfId="111" xr:uid="{00000000-0005-0000-0000-00000F010000}"/>
    <cellStyle name="Normal 5 3 2 3 2" xfId="231" xr:uid="{00000000-0005-0000-0000-000010010000}"/>
    <cellStyle name="Normal 5 3 2 3 2 2" xfId="471" xr:uid="{00000000-0005-0000-0000-000011010000}"/>
    <cellStyle name="Normal 5 3 2 3 3" xfId="351" xr:uid="{00000000-0005-0000-0000-000012010000}"/>
    <cellStyle name="Normal 5 3 2 4" xfId="171" xr:uid="{00000000-0005-0000-0000-000013010000}"/>
    <cellStyle name="Normal 5 3 2 4 2" xfId="411" xr:uid="{00000000-0005-0000-0000-000014010000}"/>
    <cellStyle name="Normal 5 3 2 5" xfId="291" xr:uid="{00000000-0005-0000-0000-000015010000}"/>
    <cellStyle name="Normal 5 3 3" xfId="62" xr:uid="{00000000-0005-0000-0000-000016010000}"/>
    <cellStyle name="Normal 5 3 3 2" xfId="92" xr:uid="{00000000-0005-0000-0000-000017010000}"/>
    <cellStyle name="Normal 5 3 3 2 2" xfId="152" xr:uid="{00000000-0005-0000-0000-000018010000}"/>
    <cellStyle name="Normal 5 3 3 2 2 2" xfId="272" xr:uid="{00000000-0005-0000-0000-000019010000}"/>
    <cellStyle name="Normal 5 3 3 2 2 2 2" xfId="512" xr:uid="{00000000-0005-0000-0000-00001A010000}"/>
    <cellStyle name="Normal 5 3 3 2 2 3" xfId="392" xr:uid="{00000000-0005-0000-0000-00001B010000}"/>
    <cellStyle name="Normal 5 3 3 2 3" xfId="212" xr:uid="{00000000-0005-0000-0000-00001C010000}"/>
    <cellStyle name="Normal 5 3 3 2 3 2" xfId="452" xr:uid="{00000000-0005-0000-0000-00001D010000}"/>
    <cellStyle name="Normal 5 3 3 2 4" xfId="332" xr:uid="{00000000-0005-0000-0000-00001E010000}"/>
    <cellStyle name="Normal 5 3 3 3" xfId="123" xr:uid="{00000000-0005-0000-0000-00001F010000}"/>
    <cellStyle name="Normal 5 3 3 3 2" xfId="243" xr:uid="{00000000-0005-0000-0000-000020010000}"/>
    <cellStyle name="Normal 5 3 3 3 2 2" xfId="483" xr:uid="{00000000-0005-0000-0000-000021010000}"/>
    <cellStyle name="Normal 5 3 3 3 3" xfId="363" xr:uid="{00000000-0005-0000-0000-000022010000}"/>
    <cellStyle name="Normal 5 3 3 4" xfId="183" xr:uid="{00000000-0005-0000-0000-000023010000}"/>
    <cellStyle name="Normal 5 3 3 4 2" xfId="423" xr:uid="{00000000-0005-0000-0000-000024010000}"/>
    <cellStyle name="Normal 5 3 3 5" xfId="303" xr:uid="{00000000-0005-0000-0000-000025010000}"/>
    <cellStyle name="Normal 5 3 4" xfId="70" xr:uid="{00000000-0005-0000-0000-000026010000}"/>
    <cellStyle name="Normal 5 3 4 2" xfId="130" xr:uid="{00000000-0005-0000-0000-000027010000}"/>
    <cellStyle name="Normal 5 3 4 2 2" xfId="250" xr:uid="{00000000-0005-0000-0000-000028010000}"/>
    <cellStyle name="Normal 5 3 4 2 2 2" xfId="490" xr:uid="{00000000-0005-0000-0000-000029010000}"/>
    <cellStyle name="Normal 5 3 4 2 3" xfId="370" xr:uid="{00000000-0005-0000-0000-00002A010000}"/>
    <cellStyle name="Normal 5 3 4 3" xfId="190" xr:uid="{00000000-0005-0000-0000-00002B010000}"/>
    <cellStyle name="Normal 5 3 4 3 2" xfId="430" xr:uid="{00000000-0005-0000-0000-00002C010000}"/>
    <cellStyle name="Normal 5 3 4 4" xfId="310" xr:uid="{00000000-0005-0000-0000-00002D010000}"/>
    <cellStyle name="Normal 5 3 5" xfId="101" xr:uid="{00000000-0005-0000-0000-00002E010000}"/>
    <cellStyle name="Normal 5 3 5 2" xfId="221" xr:uid="{00000000-0005-0000-0000-00002F010000}"/>
    <cellStyle name="Normal 5 3 5 2 2" xfId="461" xr:uid="{00000000-0005-0000-0000-000030010000}"/>
    <cellStyle name="Normal 5 3 5 3" xfId="341" xr:uid="{00000000-0005-0000-0000-000031010000}"/>
    <cellStyle name="Normal 5 3 6" xfId="161" xr:uid="{00000000-0005-0000-0000-000032010000}"/>
    <cellStyle name="Normal 5 3 6 2" xfId="401" xr:uid="{00000000-0005-0000-0000-000033010000}"/>
    <cellStyle name="Normal 5 3 7" xfId="281" xr:uid="{00000000-0005-0000-0000-000034010000}"/>
    <cellStyle name="Normal 5 4" xfId="46" xr:uid="{00000000-0005-0000-0000-000035010000}"/>
    <cellStyle name="Normal 5 4 2" xfId="77" xr:uid="{00000000-0005-0000-0000-000036010000}"/>
    <cellStyle name="Normal 5 4 2 2" xfId="137" xr:uid="{00000000-0005-0000-0000-000037010000}"/>
    <cellStyle name="Normal 5 4 2 2 2" xfId="257" xr:uid="{00000000-0005-0000-0000-000038010000}"/>
    <cellStyle name="Normal 5 4 2 2 2 2" xfId="497" xr:uid="{00000000-0005-0000-0000-000039010000}"/>
    <cellStyle name="Normal 5 4 2 2 3" xfId="377" xr:uid="{00000000-0005-0000-0000-00003A010000}"/>
    <cellStyle name="Normal 5 4 2 3" xfId="197" xr:uid="{00000000-0005-0000-0000-00003B010000}"/>
    <cellStyle name="Normal 5 4 2 3 2" xfId="437" xr:uid="{00000000-0005-0000-0000-00003C010000}"/>
    <cellStyle name="Normal 5 4 2 4" xfId="317" xr:uid="{00000000-0005-0000-0000-00003D010000}"/>
    <cellStyle name="Normal 5 4 3" xfId="108" xr:uid="{00000000-0005-0000-0000-00003E010000}"/>
    <cellStyle name="Normal 5 4 3 2" xfId="228" xr:uid="{00000000-0005-0000-0000-00003F010000}"/>
    <cellStyle name="Normal 5 4 3 2 2" xfId="468" xr:uid="{00000000-0005-0000-0000-000040010000}"/>
    <cellStyle name="Normal 5 4 3 3" xfId="348" xr:uid="{00000000-0005-0000-0000-000041010000}"/>
    <cellStyle name="Normal 5 4 4" xfId="168" xr:uid="{00000000-0005-0000-0000-000042010000}"/>
    <cellStyle name="Normal 5 4 4 2" xfId="408" xr:uid="{00000000-0005-0000-0000-000043010000}"/>
    <cellStyle name="Normal 5 4 5" xfId="288" xr:uid="{00000000-0005-0000-0000-000044010000}"/>
    <cellStyle name="Normal 5 5" xfId="59" xr:uid="{00000000-0005-0000-0000-000045010000}"/>
    <cellStyle name="Normal 5 5 2" xfId="89" xr:uid="{00000000-0005-0000-0000-000046010000}"/>
    <cellStyle name="Normal 5 5 2 2" xfId="149" xr:uid="{00000000-0005-0000-0000-000047010000}"/>
    <cellStyle name="Normal 5 5 2 2 2" xfId="269" xr:uid="{00000000-0005-0000-0000-000048010000}"/>
    <cellStyle name="Normal 5 5 2 2 2 2" xfId="509" xr:uid="{00000000-0005-0000-0000-000049010000}"/>
    <cellStyle name="Normal 5 5 2 2 3" xfId="389" xr:uid="{00000000-0005-0000-0000-00004A010000}"/>
    <cellStyle name="Normal 5 5 2 3" xfId="209" xr:uid="{00000000-0005-0000-0000-00004B010000}"/>
    <cellStyle name="Normal 5 5 2 3 2" xfId="449" xr:uid="{00000000-0005-0000-0000-00004C010000}"/>
    <cellStyle name="Normal 5 5 2 4" xfId="329" xr:uid="{00000000-0005-0000-0000-00004D010000}"/>
    <cellStyle name="Normal 5 5 3" xfId="120" xr:uid="{00000000-0005-0000-0000-00004E010000}"/>
    <cellStyle name="Normal 5 5 3 2" xfId="240" xr:uid="{00000000-0005-0000-0000-00004F010000}"/>
    <cellStyle name="Normal 5 5 3 2 2" xfId="480" xr:uid="{00000000-0005-0000-0000-000050010000}"/>
    <cellStyle name="Normal 5 5 3 3" xfId="360" xr:uid="{00000000-0005-0000-0000-000051010000}"/>
    <cellStyle name="Normal 5 5 4" xfId="180" xr:uid="{00000000-0005-0000-0000-000052010000}"/>
    <cellStyle name="Normal 5 5 4 2" xfId="420" xr:uid="{00000000-0005-0000-0000-000053010000}"/>
    <cellStyle name="Normal 5 5 5" xfId="300" xr:uid="{00000000-0005-0000-0000-000054010000}"/>
    <cellStyle name="Normal 5 6" xfId="67" xr:uid="{00000000-0005-0000-0000-000055010000}"/>
    <cellStyle name="Normal 5 6 2" xfId="127" xr:uid="{00000000-0005-0000-0000-000056010000}"/>
    <cellStyle name="Normal 5 6 2 2" xfId="247" xr:uid="{00000000-0005-0000-0000-000057010000}"/>
    <cellStyle name="Normal 5 6 2 2 2" xfId="487" xr:uid="{00000000-0005-0000-0000-000058010000}"/>
    <cellStyle name="Normal 5 6 2 3" xfId="367" xr:uid="{00000000-0005-0000-0000-000059010000}"/>
    <cellStyle name="Normal 5 6 3" xfId="187" xr:uid="{00000000-0005-0000-0000-00005A010000}"/>
    <cellStyle name="Normal 5 6 3 2" xfId="427" xr:uid="{00000000-0005-0000-0000-00005B010000}"/>
    <cellStyle name="Normal 5 6 4" xfId="307" xr:uid="{00000000-0005-0000-0000-00005C010000}"/>
    <cellStyle name="Normal 5 7" xfId="98" xr:uid="{00000000-0005-0000-0000-00005D010000}"/>
    <cellStyle name="Normal 5 7 2" xfId="218" xr:uid="{00000000-0005-0000-0000-00005E010000}"/>
    <cellStyle name="Normal 5 7 2 2" xfId="458" xr:uid="{00000000-0005-0000-0000-00005F010000}"/>
    <cellStyle name="Normal 5 7 3" xfId="338" xr:uid="{00000000-0005-0000-0000-000060010000}"/>
    <cellStyle name="Normal 5 8" xfId="158" xr:uid="{00000000-0005-0000-0000-000061010000}"/>
    <cellStyle name="Normal 5 8 2" xfId="398" xr:uid="{00000000-0005-0000-0000-000062010000}"/>
    <cellStyle name="Normal 5 9" xfId="278" xr:uid="{00000000-0005-0000-0000-000063010000}"/>
    <cellStyle name="Normal 6" xfId="23" xr:uid="{00000000-0005-0000-0000-000064010000}"/>
    <cellStyle name="Normal 6 2" xfId="24" xr:uid="{00000000-0005-0000-0000-000065010000}"/>
    <cellStyle name="Normal 7" xfId="25" xr:uid="{00000000-0005-0000-0000-000066010000}"/>
    <cellStyle name="Normal 7 2" xfId="26" xr:uid="{00000000-0005-0000-0000-000067010000}"/>
    <cellStyle name="Normal 8" xfId="27" xr:uid="{00000000-0005-0000-0000-000068010000}"/>
    <cellStyle name="Normal 8 2" xfId="28" xr:uid="{00000000-0005-0000-0000-000069010000}"/>
    <cellStyle name="Normal 9" xfId="29" xr:uid="{00000000-0005-0000-0000-00006A010000}"/>
    <cellStyle name="Normal 9 2" xfId="50" xr:uid="{00000000-0005-0000-0000-00006B010000}"/>
    <cellStyle name="Normal 9 2 2" xfId="81" xr:uid="{00000000-0005-0000-0000-00006C010000}"/>
    <cellStyle name="Normal 9 2 2 2" xfId="141" xr:uid="{00000000-0005-0000-0000-00006D010000}"/>
    <cellStyle name="Normal 9 2 2 2 2" xfId="261" xr:uid="{00000000-0005-0000-0000-00006E010000}"/>
    <cellStyle name="Normal 9 2 2 2 2 2" xfId="501" xr:uid="{00000000-0005-0000-0000-00006F010000}"/>
    <cellStyle name="Normal 9 2 2 2 3" xfId="381" xr:uid="{00000000-0005-0000-0000-000070010000}"/>
    <cellStyle name="Normal 9 2 2 3" xfId="201" xr:uid="{00000000-0005-0000-0000-000071010000}"/>
    <cellStyle name="Normal 9 2 2 3 2" xfId="441" xr:uid="{00000000-0005-0000-0000-000072010000}"/>
    <cellStyle name="Normal 9 2 2 4" xfId="321" xr:uid="{00000000-0005-0000-0000-000073010000}"/>
    <cellStyle name="Normal 9 2 3" xfId="112" xr:uid="{00000000-0005-0000-0000-000074010000}"/>
    <cellStyle name="Normal 9 2 3 2" xfId="232" xr:uid="{00000000-0005-0000-0000-000075010000}"/>
    <cellStyle name="Normal 9 2 3 2 2" xfId="472" xr:uid="{00000000-0005-0000-0000-000076010000}"/>
    <cellStyle name="Normal 9 2 3 3" xfId="352" xr:uid="{00000000-0005-0000-0000-000077010000}"/>
    <cellStyle name="Normal 9 2 4" xfId="172" xr:uid="{00000000-0005-0000-0000-000078010000}"/>
    <cellStyle name="Normal 9 2 4 2" xfId="412" xr:uid="{00000000-0005-0000-0000-000079010000}"/>
    <cellStyle name="Normal 9 2 5" xfId="292" xr:uid="{00000000-0005-0000-0000-00007A010000}"/>
    <cellStyle name="Normal 9 3" xfId="63" xr:uid="{00000000-0005-0000-0000-00007B010000}"/>
    <cellStyle name="Normal 9 3 2" xfId="93" xr:uid="{00000000-0005-0000-0000-00007C010000}"/>
    <cellStyle name="Normal 9 3 2 2" xfId="153" xr:uid="{00000000-0005-0000-0000-00007D010000}"/>
    <cellStyle name="Normal 9 3 2 2 2" xfId="273" xr:uid="{00000000-0005-0000-0000-00007E010000}"/>
    <cellStyle name="Normal 9 3 2 2 2 2" xfId="513" xr:uid="{00000000-0005-0000-0000-00007F010000}"/>
    <cellStyle name="Normal 9 3 2 2 3" xfId="393" xr:uid="{00000000-0005-0000-0000-000080010000}"/>
    <cellStyle name="Normal 9 3 2 3" xfId="213" xr:uid="{00000000-0005-0000-0000-000081010000}"/>
    <cellStyle name="Normal 9 3 2 3 2" xfId="453" xr:uid="{00000000-0005-0000-0000-000082010000}"/>
    <cellStyle name="Normal 9 3 2 4" xfId="333" xr:uid="{00000000-0005-0000-0000-000083010000}"/>
    <cellStyle name="Normal 9 3 3" xfId="124" xr:uid="{00000000-0005-0000-0000-000084010000}"/>
    <cellStyle name="Normal 9 3 3 2" xfId="244" xr:uid="{00000000-0005-0000-0000-000085010000}"/>
    <cellStyle name="Normal 9 3 3 2 2" xfId="484" xr:uid="{00000000-0005-0000-0000-000086010000}"/>
    <cellStyle name="Normal 9 3 3 3" xfId="364" xr:uid="{00000000-0005-0000-0000-000087010000}"/>
    <cellStyle name="Normal 9 3 4" xfId="184" xr:uid="{00000000-0005-0000-0000-000088010000}"/>
    <cellStyle name="Normal 9 3 4 2" xfId="424" xr:uid="{00000000-0005-0000-0000-000089010000}"/>
    <cellStyle name="Normal 9 3 5" xfId="304" xr:uid="{00000000-0005-0000-0000-00008A010000}"/>
    <cellStyle name="Normal 9 4" xfId="71" xr:uid="{00000000-0005-0000-0000-00008B010000}"/>
    <cellStyle name="Normal 9 4 2" xfId="131" xr:uid="{00000000-0005-0000-0000-00008C010000}"/>
    <cellStyle name="Normal 9 4 2 2" xfId="251" xr:uid="{00000000-0005-0000-0000-00008D010000}"/>
    <cellStyle name="Normal 9 4 2 2 2" xfId="491" xr:uid="{00000000-0005-0000-0000-00008E010000}"/>
    <cellStyle name="Normal 9 4 2 3" xfId="371" xr:uid="{00000000-0005-0000-0000-00008F010000}"/>
    <cellStyle name="Normal 9 4 3" xfId="191" xr:uid="{00000000-0005-0000-0000-000090010000}"/>
    <cellStyle name="Normal 9 4 3 2" xfId="431" xr:uid="{00000000-0005-0000-0000-000091010000}"/>
    <cellStyle name="Normal 9 4 4" xfId="311" xr:uid="{00000000-0005-0000-0000-000092010000}"/>
    <cellStyle name="Normal 9 5" xfId="102" xr:uid="{00000000-0005-0000-0000-000093010000}"/>
    <cellStyle name="Normal 9 5 2" xfId="222" xr:uid="{00000000-0005-0000-0000-000094010000}"/>
    <cellStyle name="Normal 9 5 2 2" xfId="462" xr:uid="{00000000-0005-0000-0000-000095010000}"/>
    <cellStyle name="Normal 9 5 3" xfId="342" xr:uid="{00000000-0005-0000-0000-000096010000}"/>
    <cellStyle name="Normal 9 6" xfId="162" xr:uid="{00000000-0005-0000-0000-000097010000}"/>
    <cellStyle name="Normal 9 6 2" xfId="402" xr:uid="{00000000-0005-0000-0000-000098010000}"/>
    <cellStyle name="Normal 9 7" xfId="282" xr:uid="{00000000-0005-0000-0000-000099010000}"/>
    <cellStyle name="Normal_Patrick Square Tracking Master Jan 2010" xfId="30" xr:uid="{00000000-0005-0000-0000-00009A010000}"/>
    <cellStyle name="Percent" xfId="31" builtinId="5"/>
    <cellStyle name="Percent 2" xfId="32" xr:uid="{00000000-0005-0000-0000-00009C010000}"/>
    <cellStyle name="Percent 2 2" xfId="33" xr:uid="{00000000-0005-0000-0000-00009D010000}"/>
    <cellStyle name="Percent 2 2 2" xfId="52" xr:uid="{00000000-0005-0000-0000-00009E010000}"/>
    <cellStyle name="Percent 2 2 2 2" xfId="83" xr:uid="{00000000-0005-0000-0000-00009F010000}"/>
    <cellStyle name="Percent 2 2 2 2 2" xfId="143" xr:uid="{00000000-0005-0000-0000-0000A0010000}"/>
    <cellStyle name="Percent 2 2 2 2 2 2" xfId="263" xr:uid="{00000000-0005-0000-0000-0000A1010000}"/>
    <cellStyle name="Percent 2 2 2 2 2 2 2" xfId="503" xr:uid="{00000000-0005-0000-0000-0000A2010000}"/>
    <cellStyle name="Percent 2 2 2 2 2 3" xfId="383" xr:uid="{00000000-0005-0000-0000-0000A3010000}"/>
    <cellStyle name="Percent 2 2 2 2 3" xfId="203" xr:uid="{00000000-0005-0000-0000-0000A4010000}"/>
    <cellStyle name="Percent 2 2 2 2 3 2" xfId="443" xr:uid="{00000000-0005-0000-0000-0000A5010000}"/>
    <cellStyle name="Percent 2 2 2 2 4" xfId="323" xr:uid="{00000000-0005-0000-0000-0000A6010000}"/>
    <cellStyle name="Percent 2 2 2 3" xfId="114" xr:uid="{00000000-0005-0000-0000-0000A7010000}"/>
    <cellStyle name="Percent 2 2 2 3 2" xfId="234" xr:uid="{00000000-0005-0000-0000-0000A8010000}"/>
    <cellStyle name="Percent 2 2 2 3 2 2" xfId="474" xr:uid="{00000000-0005-0000-0000-0000A9010000}"/>
    <cellStyle name="Percent 2 2 2 3 3" xfId="354" xr:uid="{00000000-0005-0000-0000-0000AA010000}"/>
    <cellStyle name="Percent 2 2 2 4" xfId="174" xr:uid="{00000000-0005-0000-0000-0000AB010000}"/>
    <cellStyle name="Percent 2 2 2 4 2" xfId="414" xr:uid="{00000000-0005-0000-0000-0000AC010000}"/>
    <cellStyle name="Percent 2 2 2 5" xfId="294" xr:uid="{00000000-0005-0000-0000-0000AD010000}"/>
    <cellStyle name="Percent 2 2 3" xfId="66" xr:uid="{00000000-0005-0000-0000-0000AE010000}"/>
    <cellStyle name="Percent 2 2 3 2" xfId="95" xr:uid="{00000000-0005-0000-0000-0000AF010000}"/>
    <cellStyle name="Percent 2 2 3 2 2" xfId="155" xr:uid="{00000000-0005-0000-0000-0000B0010000}"/>
    <cellStyle name="Percent 2 2 3 2 2 2" xfId="275" xr:uid="{00000000-0005-0000-0000-0000B1010000}"/>
    <cellStyle name="Percent 2 2 3 2 2 2 2" xfId="515" xr:uid="{00000000-0005-0000-0000-0000B2010000}"/>
    <cellStyle name="Percent 2 2 3 2 2 3" xfId="395" xr:uid="{00000000-0005-0000-0000-0000B3010000}"/>
    <cellStyle name="Percent 2 2 3 2 3" xfId="215" xr:uid="{00000000-0005-0000-0000-0000B4010000}"/>
    <cellStyle name="Percent 2 2 3 2 3 2" xfId="455" xr:uid="{00000000-0005-0000-0000-0000B5010000}"/>
    <cellStyle name="Percent 2 2 3 2 4" xfId="335" xr:uid="{00000000-0005-0000-0000-0000B6010000}"/>
    <cellStyle name="Percent 2 2 3 3" xfId="126" xr:uid="{00000000-0005-0000-0000-0000B7010000}"/>
    <cellStyle name="Percent 2 2 3 3 2" xfId="246" xr:uid="{00000000-0005-0000-0000-0000B8010000}"/>
    <cellStyle name="Percent 2 2 3 3 2 2" xfId="486" xr:uid="{00000000-0005-0000-0000-0000B9010000}"/>
    <cellStyle name="Percent 2 2 3 3 3" xfId="366" xr:uid="{00000000-0005-0000-0000-0000BA010000}"/>
    <cellStyle name="Percent 2 2 3 4" xfId="186" xr:uid="{00000000-0005-0000-0000-0000BB010000}"/>
    <cellStyle name="Percent 2 2 3 4 2" xfId="426" xr:uid="{00000000-0005-0000-0000-0000BC010000}"/>
    <cellStyle name="Percent 2 2 3 5" xfId="306" xr:uid="{00000000-0005-0000-0000-0000BD010000}"/>
    <cellStyle name="Percent 2 2 4" xfId="73" xr:uid="{00000000-0005-0000-0000-0000BE010000}"/>
    <cellStyle name="Percent 2 2 4 2" xfId="133" xr:uid="{00000000-0005-0000-0000-0000BF010000}"/>
    <cellStyle name="Percent 2 2 4 2 2" xfId="253" xr:uid="{00000000-0005-0000-0000-0000C0010000}"/>
    <cellStyle name="Percent 2 2 4 2 2 2" xfId="493" xr:uid="{00000000-0005-0000-0000-0000C1010000}"/>
    <cellStyle name="Percent 2 2 4 2 3" xfId="373" xr:uid="{00000000-0005-0000-0000-0000C2010000}"/>
    <cellStyle name="Percent 2 2 4 3" xfId="193" xr:uid="{00000000-0005-0000-0000-0000C3010000}"/>
    <cellStyle name="Percent 2 2 4 3 2" xfId="433" xr:uid="{00000000-0005-0000-0000-0000C4010000}"/>
    <cellStyle name="Percent 2 2 4 4" xfId="313" xr:uid="{00000000-0005-0000-0000-0000C5010000}"/>
    <cellStyle name="Percent 2 2 5" xfId="104" xr:uid="{00000000-0005-0000-0000-0000C6010000}"/>
    <cellStyle name="Percent 2 2 5 2" xfId="224" xr:uid="{00000000-0005-0000-0000-0000C7010000}"/>
    <cellStyle name="Percent 2 2 5 2 2" xfId="464" xr:uid="{00000000-0005-0000-0000-0000C8010000}"/>
    <cellStyle name="Percent 2 2 5 3" xfId="344" xr:uid="{00000000-0005-0000-0000-0000C9010000}"/>
    <cellStyle name="Percent 2 2 6" xfId="164" xr:uid="{00000000-0005-0000-0000-0000CA010000}"/>
    <cellStyle name="Percent 2 2 6 2" xfId="404" xr:uid="{00000000-0005-0000-0000-0000CB010000}"/>
    <cellStyle name="Percent 2 2 7" xfId="284" xr:uid="{00000000-0005-0000-0000-0000CC010000}"/>
    <cellStyle name="Percent 2 3" xfId="51" xr:uid="{00000000-0005-0000-0000-0000CD010000}"/>
    <cellStyle name="Percent 2 3 2" xfId="82" xr:uid="{00000000-0005-0000-0000-0000CE010000}"/>
    <cellStyle name="Percent 2 3 2 2" xfId="142" xr:uid="{00000000-0005-0000-0000-0000CF010000}"/>
    <cellStyle name="Percent 2 3 2 2 2" xfId="262" xr:uid="{00000000-0005-0000-0000-0000D0010000}"/>
    <cellStyle name="Percent 2 3 2 2 2 2" xfId="502" xr:uid="{00000000-0005-0000-0000-0000D1010000}"/>
    <cellStyle name="Percent 2 3 2 2 3" xfId="382" xr:uid="{00000000-0005-0000-0000-0000D2010000}"/>
    <cellStyle name="Percent 2 3 2 3" xfId="202" xr:uid="{00000000-0005-0000-0000-0000D3010000}"/>
    <cellStyle name="Percent 2 3 2 3 2" xfId="442" xr:uid="{00000000-0005-0000-0000-0000D4010000}"/>
    <cellStyle name="Percent 2 3 2 4" xfId="322" xr:uid="{00000000-0005-0000-0000-0000D5010000}"/>
    <cellStyle name="Percent 2 3 3" xfId="113" xr:uid="{00000000-0005-0000-0000-0000D6010000}"/>
    <cellStyle name="Percent 2 3 3 2" xfId="233" xr:uid="{00000000-0005-0000-0000-0000D7010000}"/>
    <cellStyle name="Percent 2 3 3 2 2" xfId="473" xr:uid="{00000000-0005-0000-0000-0000D8010000}"/>
    <cellStyle name="Percent 2 3 3 3" xfId="353" xr:uid="{00000000-0005-0000-0000-0000D9010000}"/>
    <cellStyle name="Percent 2 3 4" xfId="173" xr:uid="{00000000-0005-0000-0000-0000DA010000}"/>
    <cellStyle name="Percent 2 3 4 2" xfId="413" xr:uid="{00000000-0005-0000-0000-0000DB010000}"/>
    <cellStyle name="Percent 2 3 5" xfId="293" xr:uid="{00000000-0005-0000-0000-0000DC010000}"/>
    <cellStyle name="Percent 2 4" xfId="65" xr:uid="{00000000-0005-0000-0000-0000DD010000}"/>
    <cellStyle name="Percent 2 4 2" xfId="94" xr:uid="{00000000-0005-0000-0000-0000DE010000}"/>
    <cellStyle name="Percent 2 4 2 2" xfId="154" xr:uid="{00000000-0005-0000-0000-0000DF010000}"/>
    <cellStyle name="Percent 2 4 2 2 2" xfId="274" xr:uid="{00000000-0005-0000-0000-0000E0010000}"/>
    <cellStyle name="Percent 2 4 2 2 2 2" xfId="514" xr:uid="{00000000-0005-0000-0000-0000E1010000}"/>
    <cellStyle name="Percent 2 4 2 2 3" xfId="394" xr:uid="{00000000-0005-0000-0000-0000E2010000}"/>
    <cellStyle name="Percent 2 4 2 3" xfId="214" xr:uid="{00000000-0005-0000-0000-0000E3010000}"/>
    <cellStyle name="Percent 2 4 2 3 2" xfId="454" xr:uid="{00000000-0005-0000-0000-0000E4010000}"/>
    <cellStyle name="Percent 2 4 2 4" xfId="334" xr:uid="{00000000-0005-0000-0000-0000E5010000}"/>
    <cellStyle name="Percent 2 4 3" xfId="125" xr:uid="{00000000-0005-0000-0000-0000E6010000}"/>
    <cellStyle name="Percent 2 4 3 2" xfId="245" xr:uid="{00000000-0005-0000-0000-0000E7010000}"/>
    <cellStyle name="Percent 2 4 3 2 2" xfId="485" xr:uid="{00000000-0005-0000-0000-0000E8010000}"/>
    <cellStyle name="Percent 2 4 3 3" xfId="365" xr:uid="{00000000-0005-0000-0000-0000E9010000}"/>
    <cellStyle name="Percent 2 4 4" xfId="185" xr:uid="{00000000-0005-0000-0000-0000EA010000}"/>
    <cellStyle name="Percent 2 4 4 2" xfId="425" xr:uid="{00000000-0005-0000-0000-0000EB010000}"/>
    <cellStyle name="Percent 2 4 5" xfId="305" xr:uid="{00000000-0005-0000-0000-0000EC010000}"/>
    <cellStyle name="Percent 2 5" xfId="72" xr:uid="{00000000-0005-0000-0000-0000ED010000}"/>
    <cellStyle name="Percent 2 5 2" xfId="132" xr:uid="{00000000-0005-0000-0000-0000EE010000}"/>
    <cellStyle name="Percent 2 5 2 2" xfId="252" xr:uid="{00000000-0005-0000-0000-0000EF010000}"/>
    <cellStyle name="Percent 2 5 2 2 2" xfId="492" xr:uid="{00000000-0005-0000-0000-0000F0010000}"/>
    <cellStyle name="Percent 2 5 2 3" xfId="372" xr:uid="{00000000-0005-0000-0000-0000F1010000}"/>
    <cellStyle name="Percent 2 5 3" xfId="192" xr:uid="{00000000-0005-0000-0000-0000F2010000}"/>
    <cellStyle name="Percent 2 5 3 2" xfId="432" xr:uid="{00000000-0005-0000-0000-0000F3010000}"/>
    <cellStyle name="Percent 2 5 4" xfId="312" xr:uid="{00000000-0005-0000-0000-0000F4010000}"/>
    <cellStyle name="Percent 2 6" xfId="103" xr:uid="{00000000-0005-0000-0000-0000F5010000}"/>
    <cellStyle name="Percent 2 6 2" xfId="223" xr:uid="{00000000-0005-0000-0000-0000F6010000}"/>
    <cellStyle name="Percent 2 6 2 2" xfId="463" xr:uid="{00000000-0005-0000-0000-0000F7010000}"/>
    <cellStyle name="Percent 2 6 3" xfId="343" xr:uid="{00000000-0005-0000-0000-0000F8010000}"/>
    <cellStyle name="Percent 2 7" xfId="163" xr:uid="{00000000-0005-0000-0000-0000F9010000}"/>
    <cellStyle name="Percent 2 7 2" xfId="403" xr:uid="{00000000-0005-0000-0000-0000FA010000}"/>
    <cellStyle name="Percent 2 8" xfId="283" xr:uid="{00000000-0005-0000-0000-0000FB010000}"/>
    <cellStyle name="Percent 3" xfId="64" xr:uid="{00000000-0005-0000-0000-0000FC010000}"/>
    <cellStyle name="Result" xfId="34" xr:uid="{00000000-0005-0000-0000-0000FD010000}"/>
    <cellStyle name="Result2" xfId="35" xr:uid="{00000000-0005-0000-0000-0000FE010000}"/>
    <cellStyle name="Subtopic title" xfId="36" xr:uid="{00000000-0005-0000-0000-0000FF010000}"/>
    <cellStyle name="Subtopic title 2" xfId="37" xr:uid="{00000000-0005-0000-0000-000000020000}"/>
    <cellStyle name="Subtopic title 2 2" xfId="38" xr:uid="{00000000-0005-0000-0000-000001020000}"/>
    <cellStyle name="Subtopic title 3" xfId="39" xr:uid="{00000000-0005-0000-0000-000002020000}"/>
    <cellStyle name="Topic title" xfId="40" xr:uid="{00000000-0005-0000-0000-000003020000}"/>
    <cellStyle name="Topic title 2" xfId="41" xr:uid="{00000000-0005-0000-0000-000004020000}"/>
    <cellStyle name="Topic title 2 2" xfId="42" xr:uid="{00000000-0005-0000-0000-000005020000}"/>
  </cellStyles>
  <dxfs count="1448">
    <dxf>
      <font>
        <condense val="0"/>
        <extend val="0"/>
        <color rgb="FF9C0006"/>
      </font>
      <fill>
        <patternFill>
          <bgColor rgb="FFFFC7CE"/>
        </patternFill>
      </fill>
    </dxf>
    <dxf>
      <font>
        <condense val="0"/>
        <extend val="0"/>
        <color rgb="FF006100"/>
      </font>
      <fill>
        <patternFill>
          <bgColor rgb="FFC6EFCE"/>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ont>
        <color auto="1"/>
      </font>
      <fill>
        <patternFill>
          <bgColor theme="1"/>
        </patternFill>
      </fill>
    </dxf>
    <dxf>
      <fill>
        <patternFill>
          <bgColor theme="1"/>
        </patternFill>
      </fill>
    </dxf>
    <dxf>
      <font>
        <color auto="1"/>
      </font>
      <fill>
        <patternFill>
          <bgColor theme="1"/>
        </patternFill>
      </fill>
    </dxf>
    <dxf>
      <fill>
        <patternFill>
          <bgColor rgb="FF92D050"/>
        </patternFill>
      </fill>
    </dxf>
    <dxf>
      <fill>
        <patternFill>
          <bgColor theme="1"/>
        </patternFill>
      </fill>
    </dxf>
    <dxf>
      <font>
        <color auto="1"/>
      </font>
      <fill>
        <patternFill>
          <bgColor theme="1"/>
        </patternFill>
      </fill>
    </dxf>
    <dxf>
      <fill>
        <patternFill>
          <bgColor rgb="FF92D050"/>
        </patternFill>
      </fill>
    </dxf>
    <dxf>
      <fill>
        <patternFill>
          <bgColor theme="1"/>
        </patternFill>
      </fill>
    </dxf>
    <dxf>
      <font>
        <color auto="1"/>
      </font>
      <fill>
        <patternFill>
          <bgColor theme="1"/>
        </patternFill>
      </fill>
    </dxf>
    <dxf>
      <fill>
        <patternFill>
          <bgColor rgb="FF92D050"/>
        </patternFill>
      </fill>
    </dxf>
    <dxf>
      <fill>
        <patternFill>
          <bgColor theme="1"/>
        </patternFill>
      </fill>
    </dxf>
    <dxf>
      <font>
        <color auto="1"/>
      </font>
      <fill>
        <patternFill>
          <bgColor theme="1"/>
        </patternFill>
      </fill>
    </dxf>
    <dxf>
      <fill>
        <patternFill>
          <bgColor rgb="FF92D050"/>
        </patternFill>
      </fill>
    </dxf>
    <dxf>
      <fill>
        <patternFill>
          <bgColor theme="1"/>
        </patternFill>
      </fill>
    </dxf>
    <dxf>
      <font>
        <color auto="1"/>
      </font>
      <fill>
        <patternFill>
          <bgColor theme="1"/>
        </patternFill>
      </fill>
    </dxf>
    <dxf>
      <fill>
        <patternFill>
          <bgColor rgb="FF92D050"/>
        </patternFill>
      </fill>
    </dxf>
    <dxf>
      <fill>
        <patternFill>
          <bgColor theme="1"/>
        </patternFill>
      </fill>
    </dxf>
    <dxf>
      <font>
        <color auto="1"/>
      </font>
      <fill>
        <patternFill>
          <bgColor theme="1"/>
        </patternFill>
      </fill>
    </dxf>
    <dxf>
      <fill>
        <patternFill>
          <bgColor rgb="FF92D050"/>
        </patternFill>
      </fill>
    </dxf>
    <dxf>
      <fill>
        <patternFill>
          <bgColor theme="1"/>
        </patternFill>
      </fill>
    </dxf>
    <dxf>
      <font>
        <color auto="1"/>
      </font>
      <fill>
        <patternFill>
          <bgColor theme="1"/>
        </patternFill>
      </fill>
    </dxf>
    <dxf>
      <fill>
        <patternFill>
          <bgColor rgb="FF92D050"/>
        </patternFill>
      </fill>
    </dxf>
    <dxf>
      <font>
        <color auto="1"/>
      </font>
      <fill>
        <patternFill>
          <bgColor theme="1"/>
        </patternFill>
      </fill>
    </dxf>
    <dxf>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theme="1"/>
        </patternFill>
      </fill>
    </dxf>
    <dxf>
      <fill>
        <patternFill>
          <bgColor rgb="FF92D050"/>
        </patternFill>
      </fill>
    </dxf>
    <dxf>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ont>
        <color auto="1"/>
      </font>
      <fill>
        <patternFill>
          <bgColor theme="1"/>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ill>
        <patternFill>
          <bgColor rgb="FF92D050"/>
        </patternFill>
      </fill>
    </dxf>
    <dxf>
      <fill>
        <patternFill>
          <bgColor theme="1"/>
        </patternFill>
      </fill>
    </dxf>
    <dxf>
      <font>
        <color auto="1"/>
      </font>
      <fill>
        <patternFill>
          <bgColor theme="1"/>
        </patternFill>
      </fill>
    </dxf>
    <dxf>
      <fill>
        <patternFill>
          <bgColor rgb="FF92D050"/>
        </patternFill>
      </fill>
    </dxf>
    <dxf>
      <font>
        <color auto="1"/>
      </font>
      <fill>
        <patternFill>
          <bgColor rgb="FF92D050"/>
        </patternFill>
      </fill>
    </dxf>
    <dxf>
      <fill>
        <patternFill>
          <bgColor theme="1"/>
        </patternFill>
      </fill>
    </dxf>
    <dxf>
      <fill>
        <patternFill>
          <bgColor theme="1"/>
        </patternFill>
      </fill>
    </dxf>
    <dxf>
      <fill>
        <patternFill>
          <bgColor theme="1"/>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92D050"/>
        </patternFill>
      </fill>
    </dxf>
    <dxf>
      <fill>
        <patternFill>
          <bgColor theme="1"/>
        </patternFill>
      </fill>
    </dxf>
    <dxf>
      <font>
        <b val="0"/>
        <i val="0"/>
      </font>
      <fill>
        <patternFill>
          <bgColor rgb="FF0070C0"/>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theme="0" tint="-4.9989318521683403E-2"/>
        </patternFill>
      </fill>
    </dxf>
    <dxf>
      <fill>
        <patternFill>
          <bgColor theme="0" tint="-4.9989318521683403E-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theme="0" tint="-4.9989318521683403E-2"/>
        </patternFill>
      </fill>
    </dxf>
    <dxf>
      <fill>
        <patternFill>
          <bgColor theme="0" tint="-4.9989318521683403E-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ont>
        <b val="0"/>
        <i val="0"/>
      </font>
      <fill>
        <patternFill>
          <bgColor rgb="FF0070C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theme="0" tint="-4.9989318521683403E-2"/>
        </patternFill>
      </fill>
    </dxf>
    <dxf>
      <fill>
        <patternFill>
          <bgColor theme="0" tint="-4.9989318521683403E-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6600"/>
        </patternFill>
      </fill>
    </dxf>
    <dxf>
      <fill>
        <patternFill>
          <bgColor rgb="FFFF6600"/>
        </patternFill>
      </fill>
    </dxf>
    <dxf>
      <fill>
        <patternFill>
          <bgColor theme="1"/>
        </patternFill>
      </fill>
    </dxf>
    <dxf>
      <fill>
        <patternFill>
          <bgColor rgb="FF92D050"/>
        </patternFill>
      </fill>
    </dxf>
    <dxf>
      <fill>
        <patternFill>
          <bgColor theme="0" tint="-4.9989318521683403E-2"/>
        </patternFill>
      </fill>
    </dxf>
    <dxf>
      <fill>
        <patternFill>
          <bgColor theme="0" tint="-4.9989318521683403E-2"/>
        </patternFill>
      </fill>
    </dxf>
    <dxf>
      <fill>
        <patternFill>
          <bgColor theme="1"/>
        </patternFill>
      </fill>
    </dxf>
    <dxf>
      <fill>
        <patternFill>
          <bgColor theme="1"/>
        </patternFill>
      </fill>
    </dxf>
    <dxf>
      <fill>
        <patternFill>
          <bgColor rgb="FF92D050"/>
        </patternFill>
      </fill>
    </dxf>
    <dxf>
      <font>
        <color auto="1"/>
      </font>
      <fill>
        <patternFill>
          <bgColor theme="1"/>
        </patternFill>
      </fill>
    </dxf>
    <dxf>
      <font>
        <color auto="1"/>
      </font>
      <fill>
        <patternFill>
          <bgColor theme="1"/>
        </patternFill>
      </fill>
    </dxf>
    <dxf>
      <fill>
        <patternFill>
          <bgColor rgb="FF92D050"/>
        </patternFill>
      </fill>
    </dxf>
    <dxf>
      <font>
        <color auto="1"/>
      </font>
      <fill>
        <patternFill>
          <bgColor theme="1"/>
        </patternFill>
      </fill>
    </dxf>
    <dxf>
      <fill>
        <patternFill>
          <bgColor theme="1"/>
        </patternFill>
      </fill>
    </dxf>
    <dxf>
      <fill>
        <patternFill>
          <bgColor rgb="FF92D050"/>
        </patternFill>
      </fill>
    </dxf>
    <dxf>
      <font>
        <color auto="1"/>
      </font>
      <fill>
        <patternFill>
          <bgColor theme="1"/>
        </patternFill>
      </fill>
    </dxf>
    <dxf>
      <fill>
        <patternFill>
          <bgColor rgb="FF92D050"/>
        </patternFill>
      </fill>
    </dxf>
    <dxf>
      <fill>
        <patternFill>
          <bgColor rgb="FF92D050"/>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Worksheet!A1"/><Relationship Id="rId7" Type="http://schemas.openxmlformats.org/officeDocument/2006/relationships/image" Target="../media/image1.png"/><Relationship Id="rId2" Type="http://schemas.openxmlformats.org/officeDocument/2006/relationships/hyperlink" Target="#TestSheet!A1"/><Relationship Id="rId1" Type="http://schemas.openxmlformats.org/officeDocument/2006/relationships/hyperlink" Target="#'Cover Sheet'!A1"/><Relationship Id="rId6" Type="http://schemas.openxmlformats.org/officeDocument/2006/relationships/hyperlink" Target="#'Refrigerant Charge Test '!A1"/><Relationship Id="rId5" Type="http://schemas.openxmlformats.org/officeDocument/2006/relationships/hyperlink" Target="#Innovation!A1"/><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9.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0</xdr:col>
      <xdr:colOff>121356</xdr:colOff>
      <xdr:row>16</xdr:row>
      <xdr:rowOff>56445</xdr:rowOff>
    </xdr:from>
    <xdr:to>
      <xdr:col>2</xdr:col>
      <xdr:colOff>586176</xdr:colOff>
      <xdr:row>19</xdr:row>
      <xdr:rowOff>104070</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000-000003000000}"/>
            </a:ext>
          </a:extLst>
        </xdr:cNvPr>
        <xdr:cNvSpPr>
          <a:spLocks noChangeArrowheads="1"/>
        </xdr:cNvSpPr>
      </xdr:nvSpPr>
      <xdr:spPr bwMode="auto">
        <a:xfrm>
          <a:off x="2178756" y="3895020"/>
          <a:ext cx="1676400" cy="552450"/>
        </a:xfrm>
        <a:prstGeom prst="roundRect">
          <a:avLst>
            <a:gd name="adj" fmla="val 16667"/>
          </a:avLst>
        </a:prstGeom>
        <a:solidFill>
          <a:srgbClr val="DDDDDD"/>
        </a:solidFill>
        <a:ln w="9525" algn="ctr">
          <a:noFill/>
          <a:round/>
          <a:headEnd/>
          <a:tailEnd/>
        </a:ln>
        <a:effectLst>
          <a:prstShdw prst="shdw17" dist="17961" dir="2700000">
            <a:srgbClr val="DDDDDD">
              <a:gamma/>
              <a:shade val="60000"/>
              <a:invGamma/>
            </a:srgbClr>
          </a:prstShdw>
        </a:effectLst>
      </xdr:spPr>
      <xdr:txBody>
        <a:bodyPr vertOverflow="clip" wrap="square" lIns="36576" tIns="36576" rIns="36576" bIns="36576" anchor="ctr" upright="1"/>
        <a:lstStyle/>
        <a:p>
          <a:pPr algn="ctr" rtl="0">
            <a:defRPr sz="1000"/>
          </a:pPr>
          <a:r>
            <a:rPr lang="en-US" sz="1600" b="1" i="0" u="none" strike="noStrike" baseline="0">
              <a:solidFill>
                <a:srgbClr val="000000"/>
              </a:solidFill>
              <a:latin typeface="Calibri"/>
            </a:rPr>
            <a:t>COVER SHEET</a:t>
          </a:r>
        </a:p>
      </xdr:txBody>
    </xdr:sp>
    <xdr:clientData/>
  </xdr:twoCellAnchor>
  <xdr:twoCellAnchor>
    <xdr:from>
      <xdr:col>9</xdr:col>
      <xdr:colOff>273756</xdr:colOff>
      <xdr:row>16</xdr:row>
      <xdr:rowOff>75495</xdr:rowOff>
    </xdr:from>
    <xdr:to>
      <xdr:col>11</xdr:col>
      <xdr:colOff>274814</xdr:colOff>
      <xdr:row>19</xdr:row>
      <xdr:rowOff>123120</xdr:rowOff>
    </xdr:to>
    <xdr:sp macro="" textlink="">
      <xdr:nvSpPr>
        <xdr:cNvPr id="4" name="AutoShape 4">
          <a:hlinkClick xmlns:r="http://schemas.openxmlformats.org/officeDocument/2006/relationships" r:id="rId2"/>
          <a:extLst>
            <a:ext uri="{FF2B5EF4-FFF2-40B4-BE49-F238E27FC236}">
              <a16:creationId xmlns:a16="http://schemas.microsoft.com/office/drawing/2014/main" id="{00000000-0008-0000-0000-000004000000}"/>
            </a:ext>
          </a:extLst>
        </xdr:cNvPr>
        <xdr:cNvSpPr>
          <a:spLocks noChangeArrowheads="1"/>
        </xdr:cNvSpPr>
      </xdr:nvSpPr>
      <xdr:spPr bwMode="auto">
        <a:xfrm>
          <a:off x="5760156" y="3180645"/>
          <a:ext cx="1677458" cy="533400"/>
        </a:xfrm>
        <a:prstGeom prst="roundRect">
          <a:avLst>
            <a:gd name="adj" fmla="val 16667"/>
          </a:avLst>
        </a:prstGeom>
        <a:solidFill>
          <a:srgbClr val="DDDDDD"/>
        </a:solidFill>
        <a:ln w="9525" algn="ctr">
          <a:noFill/>
          <a:round/>
          <a:headEnd/>
          <a:tailEnd/>
        </a:ln>
        <a:effectLst>
          <a:prstShdw prst="shdw17" dist="17961" dir="2700000">
            <a:srgbClr val="DDDDDD">
              <a:gamma/>
              <a:shade val="60000"/>
              <a:invGamma/>
            </a:srgbClr>
          </a:prstShdw>
        </a:effectLst>
      </xdr:spPr>
      <xdr:txBody>
        <a:bodyPr vertOverflow="clip" wrap="square" lIns="36576" tIns="36576" rIns="36576" bIns="36576" anchor="ctr" upright="1"/>
        <a:lstStyle/>
        <a:p>
          <a:pPr algn="ctr" rtl="0">
            <a:defRPr sz="1000"/>
          </a:pPr>
          <a:r>
            <a:rPr lang="en-US" sz="1600" b="1" i="0" u="none" strike="noStrike" baseline="0">
              <a:solidFill>
                <a:srgbClr val="000000"/>
              </a:solidFill>
              <a:latin typeface="Calibri"/>
            </a:rPr>
            <a:t>TESTING FORM</a:t>
          </a:r>
        </a:p>
      </xdr:txBody>
    </xdr:sp>
    <xdr:clientData/>
  </xdr:twoCellAnchor>
  <xdr:twoCellAnchor>
    <xdr:from>
      <xdr:col>6</xdr:col>
      <xdr:colOff>243276</xdr:colOff>
      <xdr:row>16</xdr:row>
      <xdr:rowOff>65970</xdr:rowOff>
    </xdr:from>
    <xdr:to>
      <xdr:col>9</xdr:col>
      <xdr:colOff>93851</xdr:colOff>
      <xdr:row>19</xdr:row>
      <xdr:rowOff>113595</xdr:rowOff>
    </xdr:to>
    <xdr:sp macro="[0]!AutoShape5_Click" textlink="">
      <xdr:nvSpPr>
        <xdr:cNvPr id="5" name="AutoShape 5">
          <a:hlinkClick xmlns:r="http://schemas.openxmlformats.org/officeDocument/2006/relationships" r:id="rId3"/>
          <a:extLst>
            <a:ext uri="{FF2B5EF4-FFF2-40B4-BE49-F238E27FC236}">
              <a16:creationId xmlns:a16="http://schemas.microsoft.com/office/drawing/2014/main" id="{00000000-0008-0000-0000-000005000000}"/>
            </a:ext>
          </a:extLst>
        </xdr:cNvPr>
        <xdr:cNvSpPr>
          <a:spLocks noChangeArrowheads="1"/>
        </xdr:cNvSpPr>
      </xdr:nvSpPr>
      <xdr:spPr bwMode="auto">
        <a:xfrm>
          <a:off x="3900876" y="3171120"/>
          <a:ext cx="1679375" cy="533400"/>
        </a:xfrm>
        <a:prstGeom prst="roundRect">
          <a:avLst>
            <a:gd name="adj" fmla="val 16667"/>
          </a:avLst>
        </a:prstGeom>
        <a:solidFill>
          <a:srgbClr val="DDDDDD"/>
        </a:solidFill>
        <a:ln w="9525" algn="ctr">
          <a:noFill/>
          <a:round/>
          <a:headEnd/>
          <a:tailEnd/>
        </a:ln>
        <a:effectLst>
          <a:prstShdw prst="shdw17" dist="17961" dir="2700000">
            <a:srgbClr val="DDDDDD">
              <a:gamma/>
              <a:shade val="60000"/>
              <a:invGamma/>
            </a:srgbClr>
          </a:prstShdw>
        </a:effectLst>
      </xdr:spPr>
      <xdr:txBody>
        <a:bodyPr vertOverflow="clip" wrap="square" lIns="36576" tIns="36576" rIns="36576" bIns="36576" anchor="ctr" upright="1"/>
        <a:lstStyle/>
        <a:p>
          <a:pPr algn="ctr" rtl="0">
            <a:defRPr sz="1000"/>
          </a:pPr>
          <a:r>
            <a:rPr lang="en-US" sz="1600" b="1" i="0" u="none" strike="noStrike" baseline="0">
              <a:solidFill>
                <a:srgbClr val="000000"/>
              </a:solidFill>
              <a:latin typeface="Calibri"/>
            </a:rPr>
            <a:t>WORKSHEET</a:t>
          </a:r>
        </a:p>
      </xdr:txBody>
    </xdr:sp>
    <xdr:clientData/>
  </xdr:twoCellAnchor>
  <xdr:twoCellAnchor>
    <xdr:from>
      <xdr:col>3</xdr:col>
      <xdr:colOff>178506</xdr:colOff>
      <xdr:row>16</xdr:row>
      <xdr:rowOff>56445</xdr:rowOff>
    </xdr:from>
    <xdr:to>
      <xdr:col>6</xdr:col>
      <xdr:colOff>33726</xdr:colOff>
      <xdr:row>19</xdr:row>
      <xdr:rowOff>104070</xdr:rowOff>
    </xdr:to>
    <xdr:sp macro="" textlink="">
      <xdr:nvSpPr>
        <xdr:cNvPr id="8" name="AutoShape 3">
          <a:hlinkClick xmlns:r="http://schemas.openxmlformats.org/officeDocument/2006/relationships" r:id="rId4"/>
          <a:extLst>
            <a:ext uri="{FF2B5EF4-FFF2-40B4-BE49-F238E27FC236}">
              <a16:creationId xmlns:a16="http://schemas.microsoft.com/office/drawing/2014/main" id="{00000000-0008-0000-0000-000008000000}"/>
            </a:ext>
          </a:extLst>
        </xdr:cNvPr>
        <xdr:cNvSpPr>
          <a:spLocks noChangeArrowheads="1"/>
        </xdr:cNvSpPr>
      </xdr:nvSpPr>
      <xdr:spPr bwMode="auto">
        <a:xfrm>
          <a:off x="2007306" y="3161595"/>
          <a:ext cx="1684020" cy="533400"/>
        </a:xfrm>
        <a:prstGeom prst="roundRect">
          <a:avLst>
            <a:gd name="adj" fmla="val 16667"/>
          </a:avLst>
        </a:prstGeom>
        <a:solidFill>
          <a:srgbClr val="DDDDDD"/>
        </a:solidFill>
        <a:ln w="9525" algn="ctr">
          <a:noFill/>
          <a:round/>
          <a:headEnd/>
          <a:tailEnd/>
        </a:ln>
        <a:effectLst>
          <a:prstShdw prst="shdw17" dist="17961" dir="2700000">
            <a:srgbClr val="DDDDDD">
              <a:gamma/>
              <a:shade val="60000"/>
              <a:invGamma/>
            </a:srgbClr>
          </a:prstShdw>
        </a:effectLst>
      </xdr:spPr>
      <xdr:txBody>
        <a:bodyPr vertOverflow="clip" wrap="square" lIns="36576" tIns="36576" rIns="36576" bIns="36576" anchor="ctr" upright="1"/>
        <a:lstStyle/>
        <a:p>
          <a:pPr algn="ctr" rtl="0">
            <a:defRPr sz="1000"/>
          </a:pPr>
          <a:r>
            <a:rPr lang="en-US" sz="1600" b="1" i="0" u="none" strike="noStrike" baseline="0">
              <a:solidFill>
                <a:srgbClr val="000000"/>
              </a:solidFill>
              <a:latin typeface="Calibri"/>
            </a:rPr>
            <a:t>INSTRUCTIONS</a:t>
          </a:r>
        </a:p>
      </xdr:txBody>
    </xdr:sp>
    <xdr:clientData/>
  </xdr:twoCellAnchor>
  <xdr:twoCellAnchor>
    <xdr:from>
      <xdr:col>3</xdr:col>
      <xdr:colOff>226131</xdr:colOff>
      <xdr:row>22</xdr:row>
      <xdr:rowOff>8820</xdr:rowOff>
    </xdr:from>
    <xdr:to>
      <xdr:col>6</xdr:col>
      <xdr:colOff>74789</xdr:colOff>
      <xdr:row>25</xdr:row>
      <xdr:rowOff>56445</xdr:rowOff>
    </xdr:to>
    <xdr:sp macro="" textlink="">
      <xdr:nvSpPr>
        <xdr:cNvPr id="9" name="AutoShape 4">
          <a:hlinkClick xmlns:r="http://schemas.openxmlformats.org/officeDocument/2006/relationships" r:id="rId5"/>
          <a:extLst>
            <a:ext uri="{FF2B5EF4-FFF2-40B4-BE49-F238E27FC236}">
              <a16:creationId xmlns:a16="http://schemas.microsoft.com/office/drawing/2014/main" id="{00000000-0008-0000-0000-000009000000}"/>
            </a:ext>
          </a:extLst>
        </xdr:cNvPr>
        <xdr:cNvSpPr>
          <a:spLocks noChangeArrowheads="1"/>
        </xdr:cNvSpPr>
      </xdr:nvSpPr>
      <xdr:spPr bwMode="auto">
        <a:xfrm>
          <a:off x="2054931" y="4171245"/>
          <a:ext cx="1677458" cy="533400"/>
        </a:xfrm>
        <a:prstGeom prst="roundRect">
          <a:avLst>
            <a:gd name="adj" fmla="val 17857"/>
          </a:avLst>
        </a:prstGeom>
        <a:solidFill>
          <a:srgbClr val="DDDDDD"/>
        </a:solidFill>
        <a:ln w="9525" algn="ctr">
          <a:noFill/>
          <a:round/>
          <a:headEnd/>
          <a:tailEnd/>
        </a:ln>
        <a:effectLst>
          <a:prstShdw prst="shdw17" dist="17961" dir="2700000">
            <a:srgbClr val="DDDDDD">
              <a:gamma/>
              <a:shade val="60000"/>
              <a:invGamma/>
            </a:srgbClr>
          </a:prstShdw>
        </a:effectLst>
      </xdr:spPr>
      <xdr:txBody>
        <a:bodyPr vertOverflow="clip" wrap="square" lIns="36576" tIns="36576" rIns="36576" bIns="36576" anchor="ctr" upright="1"/>
        <a:lstStyle/>
        <a:p>
          <a:pPr algn="ctr" rtl="0">
            <a:defRPr sz="1000"/>
          </a:pPr>
          <a:r>
            <a:rPr lang="en-US" sz="1600" b="1" i="0" u="none" strike="noStrike" baseline="0">
              <a:solidFill>
                <a:srgbClr val="000000"/>
              </a:solidFill>
              <a:latin typeface="Calibri"/>
            </a:rPr>
            <a:t>INNOVATION</a:t>
          </a:r>
        </a:p>
      </xdr:txBody>
    </xdr:sp>
    <xdr:clientData/>
  </xdr:twoCellAnchor>
  <xdr:twoCellAnchor>
    <xdr:from>
      <xdr:col>0</xdr:col>
      <xdr:colOff>128976</xdr:colOff>
      <xdr:row>22</xdr:row>
      <xdr:rowOff>8820</xdr:rowOff>
    </xdr:from>
    <xdr:to>
      <xdr:col>2</xdr:col>
      <xdr:colOff>589151</xdr:colOff>
      <xdr:row>25</xdr:row>
      <xdr:rowOff>56445</xdr:rowOff>
    </xdr:to>
    <xdr:sp macro="[0]!AutoShape5_Click" textlink="">
      <xdr:nvSpPr>
        <xdr:cNvPr id="10" name="AutoShape 5">
          <a:hlinkClick xmlns:r="http://schemas.openxmlformats.org/officeDocument/2006/relationships" r:id="rId6"/>
          <a:extLst>
            <a:ext uri="{FF2B5EF4-FFF2-40B4-BE49-F238E27FC236}">
              <a16:creationId xmlns:a16="http://schemas.microsoft.com/office/drawing/2014/main" id="{00000000-0008-0000-0000-00000A000000}"/>
            </a:ext>
          </a:extLst>
        </xdr:cNvPr>
        <xdr:cNvSpPr>
          <a:spLocks noChangeArrowheads="1"/>
        </xdr:cNvSpPr>
      </xdr:nvSpPr>
      <xdr:spPr bwMode="auto">
        <a:xfrm>
          <a:off x="128976" y="4171245"/>
          <a:ext cx="1679375" cy="533400"/>
        </a:xfrm>
        <a:prstGeom prst="roundRect">
          <a:avLst>
            <a:gd name="adj" fmla="val 16667"/>
          </a:avLst>
        </a:prstGeom>
        <a:solidFill>
          <a:srgbClr val="DDDDDD"/>
        </a:solidFill>
        <a:ln w="9525" algn="ctr">
          <a:noFill/>
          <a:round/>
          <a:headEnd/>
          <a:tailEnd/>
        </a:ln>
        <a:effectLst>
          <a:prstShdw prst="shdw17" dist="17961" dir="2700000">
            <a:srgbClr val="DDDDDD">
              <a:gamma/>
              <a:shade val="60000"/>
              <a:invGamma/>
            </a:srgbClr>
          </a:prstShdw>
        </a:effectLst>
      </xdr:spPr>
      <xdr:txBody>
        <a:bodyPr vertOverflow="clip" wrap="square" lIns="36576" tIns="36576" rIns="36576" bIns="36576" anchor="ctr" upright="1"/>
        <a:lstStyle/>
        <a:p>
          <a:pPr algn="ctr" rtl="0">
            <a:defRPr sz="1000"/>
          </a:pPr>
          <a:r>
            <a:rPr lang="en-US" sz="1200" b="1" i="0" u="none" strike="noStrike" baseline="0">
              <a:solidFill>
                <a:srgbClr val="000000"/>
              </a:solidFill>
              <a:latin typeface="Calibri"/>
            </a:rPr>
            <a:t>REFRIGERANT CHARGE TEST</a:t>
          </a:r>
        </a:p>
      </xdr:txBody>
    </xdr:sp>
    <xdr:clientData/>
  </xdr:twoCellAnchor>
  <xdr:twoCellAnchor editAs="oneCell">
    <xdr:from>
      <xdr:col>2</xdr:col>
      <xdr:colOff>47625</xdr:colOff>
      <xdr:row>0</xdr:row>
      <xdr:rowOff>0</xdr:rowOff>
    </xdr:from>
    <xdr:to>
      <xdr:col>10</xdr:col>
      <xdr:colOff>120661</xdr:colOff>
      <xdr:row>13</xdr:row>
      <xdr:rowOff>196855</xdr:rowOff>
    </xdr:to>
    <xdr:pic>
      <xdr:nvPicPr>
        <xdr:cNvPr id="6" name="Picture 5">
          <a:extLst>
            <a:ext uri="{FF2B5EF4-FFF2-40B4-BE49-F238E27FC236}">
              <a16:creationId xmlns:a16="http://schemas.microsoft.com/office/drawing/2014/main" id="{A02FF7E1-AD5A-4008-A0E6-7DE848E9D3E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23975" y="0"/>
          <a:ext cx="5181611" cy="2438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7</xdr:row>
      <xdr:rowOff>123825</xdr:rowOff>
    </xdr:from>
    <xdr:to>
      <xdr:col>3</xdr:col>
      <xdr:colOff>95250</xdr:colOff>
      <xdr:row>11</xdr:row>
      <xdr:rowOff>123825</xdr:rowOff>
    </xdr:to>
    <xdr:pic>
      <xdr:nvPicPr>
        <xdr:cNvPr id="2569" name="Picture 1">
          <a:extLst>
            <a:ext uri="{FF2B5EF4-FFF2-40B4-BE49-F238E27FC236}">
              <a16:creationId xmlns:a16="http://schemas.microsoft.com/office/drawing/2014/main" id="{00000000-0008-0000-0600-000009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438650"/>
          <a:ext cx="1104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48</xdr:row>
      <xdr:rowOff>152400</xdr:rowOff>
    </xdr:from>
    <xdr:to>
      <xdr:col>3</xdr:col>
      <xdr:colOff>295275</xdr:colOff>
      <xdr:row>50</xdr:row>
      <xdr:rowOff>95250</xdr:rowOff>
    </xdr:to>
    <xdr:pic>
      <xdr:nvPicPr>
        <xdr:cNvPr id="2570" name="Picture 2">
          <a:extLst>
            <a:ext uri="{FF2B5EF4-FFF2-40B4-BE49-F238E27FC236}">
              <a16:creationId xmlns:a16="http://schemas.microsoft.com/office/drawing/2014/main" id="{00000000-0008-0000-0600-00000A0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1887200"/>
          <a:ext cx="13144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61</xdr:row>
      <xdr:rowOff>47625</xdr:rowOff>
    </xdr:from>
    <xdr:to>
      <xdr:col>3</xdr:col>
      <xdr:colOff>333375</xdr:colOff>
      <xdr:row>64</xdr:row>
      <xdr:rowOff>28575</xdr:rowOff>
    </xdr:to>
    <xdr:pic>
      <xdr:nvPicPr>
        <xdr:cNvPr id="2571" name="Picture 6">
          <a:extLst>
            <a:ext uri="{FF2B5EF4-FFF2-40B4-BE49-F238E27FC236}">
              <a16:creationId xmlns:a16="http://schemas.microsoft.com/office/drawing/2014/main" id="{00000000-0008-0000-0600-00000B0A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 y="14135100"/>
          <a:ext cx="1476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76</xdr:row>
      <xdr:rowOff>76200</xdr:rowOff>
    </xdr:from>
    <xdr:to>
      <xdr:col>3</xdr:col>
      <xdr:colOff>57150</xdr:colOff>
      <xdr:row>80</xdr:row>
      <xdr:rowOff>4082</xdr:rowOff>
    </xdr:to>
    <xdr:pic>
      <xdr:nvPicPr>
        <xdr:cNvPr id="2572" name="Picture 7">
          <a:extLst>
            <a:ext uri="{FF2B5EF4-FFF2-40B4-BE49-F238E27FC236}">
              <a16:creationId xmlns:a16="http://schemas.microsoft.com/office/drawing/2014/main" id="{00000000-0008-0000-0600-00000C0A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7650" y="16878300"/>
          <a:ext cx="1000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67</xdr:row>
      <xdr:rowOff>114300</xdr:rowOff>
    </xdr:from>
    <xdr:to>
      <xdr:col>3</xdr:col>
      <xdr:colOff>304800</xdr:colOff>
      <xdr:row>70</xdr:row>
      <xdr:rowOff>19050</xdr:rowOff>
    </xdr:to>
    <xdr:pic>
      <xdr:nvPicPr>
        <xdr:cNvPr id="2573" name="Picture 8">
          <a:extLst>
            <a:ext uri="{FF2B5EF4-FFF2-40B4-BE49-F238E27FC236}">
              <a16:creationId xmlns:a16="http://schemas.microsoft.com/office/drawing/2014/main" id="{00000000-0008-0000-0600-00000D0A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34821" b="35754"/>
        <a:stretch>
          <a:fillRect/>
        </a:stretch>
      </xdr:blipFill>
      <xdr:spPr bwMode="auto">
        <a:xfrm>
          <a:off x="133350" y="15287625"/>
          <a:ext cx="1362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133350</xdr:colOff>
      <xdr:row>53</xdr:row>
      <xdr:rowOff>152400</xdr:rowOff>
    </xdr:from>
    <xdr:to>
      <xdr:col>3</xdr:col>
      <xdr:colOff>228600</xdr:colOff>
      <xdr:row>56</xdr:row>
      <xdr:rowOff>123825</xdr:rowOff>
    </xdr:to>
    <xdr:pic>
      <xdr:nvPicPr>
        <xdr:cNvPr id="2574" name="Picture 2">
          <a:extLst>
            <a:ext uri="{FF2B5EF4-FFF2-40B4-BE49-F238E27FC236}">
              <a16:creationId xmlns:a16="http://schemas.microsoft.com/office/drawing/2014/main" id="{00000000-0008-0000-0600-00000E0A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3350" y="12792075"/>
          <a:ext cx="1285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44</xdr:row>
      <xdr:rowOff>47625</xdr:rowOff>
    </xdr:from>
    <xdr:to>
      <xdr:col>3</xdr:col>
      <xdr:colOff>276225</xdr:colOff>
      <xdr:row>47</xdr:row>
      <xdr:rowOff>0</xdr:rowOff>
    </xdr:to>
    <xdr:pic>
      <xdr:nvPicPr>
        <xdr:cNvPr id="2575" name="Picture 7">
          <a:extLst>
            <a:ext uri="{FF2B5EF4-FFF2-40B4-BE49-F238E27FC236}">
              <a16:creationId xmlns:a16="http://schemas.microsoft.com/office/drawing/2014/main" id="{00000000-0008-0000-0600-00000F0A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8600" y="11058525"/>
          <a:ext cx="12382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7</xdr:row>
      <xdr:rowOff>123825</xdr:rowOff>
    </xdr:from>
    <xdr:to>
      <xdr:col>3</xdr:col>
      <xdr:colOff>95250</xdr:colOff>
      <xdr:row>11</xdr:row>
      <xdr:rowOff>123825</xdr:rowOff>
    </xdr:to>
    <xdr:pic>
      <xdr:nvPicPr>
        <xdr:cNvPr id="2576" name="Picture 1">
          <a:extLst>
            <a:ext uri="{FF2B5EF4-FFF2-40B4-BE49-F238E27FC236}">
              <a16:creationId xmlns:a16="http://schemas.microsoft.com/office/drawing/2014/main" id="{00000000-0008-0000-0600-000010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438650"/>
          <a:ext cx="1104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32</xdr:row>
      <xdr:rowOff>152400</xdr:rowOff>
    </xdr:from>
    <xdr:to>
      <xdr:col>3</xdr:col>
      <xdr:colOff>95250</xdr:colOff>
      <xdr:row>36</xdr:row>
      <xdr:rowOff>152400</xdr:rowOff>
    </xdr:to>
    <xdr:pic>
      <xdr:nvPicPr>
        <xdr:cNvPr id="2577" name="Picture 1">
          <a:extLst>
            <a:ext uri="{FF2B5EF4-FFF2-40B4-BE49-F238E27FC236}">
              <a16:creationId xmlns:a16="http://schemas.microsoft.com/office/drawing/2014/main" id="{00000000-0008-0000-0600-000011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991600"/>
          <a:ext cx="11049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server\Documents%20and%20Settings\corourke\My%20Documents\Dropbox\Southface\ech-worksheet-10-6-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over Sheet"/>
      <sheetName val="Worksheet"/>
      <sheetName val="TestSheet"/>
      <sheetName val="Inspection Notes"/>
      <sheetName val="Instructions"/>
      <sheetName val="ES 1.8 Refrigerant Charge Test "/>
    </sheetNames>
    <sheetDataSet>
      <sheetData sheetId="0"/>
      <sheetData sheetId="1">
        <row r="1">
          <cell r="A1" t="str">
            <v>Builder Company:</v>
          </cell>
          <cell r="G1" t="str">
            <v>House Address:</v>
          </cell>
        </row>
        <row r="2">
          <cell r="A2" t="str">
            <v>Contact Person:</v>
          </cell>
          <cell r="G2" t="str">
            <v>City, State:</v>
          </cell>
        </row>
        <row r="3">
          <cell r="A3" t="str">
            <v>Phone:</v>
          </cell>
          <cell r="G3" t="str">
            <v>Zip Code:</v>
          </cell>
        </row>
        <row r="4">
          <cell r="A4" t="str">
            <v>Plan Name:</v>
          </cell>
          <cell r="G4" t="str">
            <v>Lot #:</v>
          </cell>
        </row>
        <row r="5">
          <cell r="A5" t="str">
            <v>Technical Advisor:</v>
          </cell>
          <cell r="G5" t="str">
            <v>Community:</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EarthCraft Theme">
      <a:dk1>
        <a:srgbClr val="6D6E71"/>
      </a:dk1>
      <a:lt1>
        <a:srgbClr val="FFFFFF"/>
      </a:lt1>
      <a:dk2>
        <a:srgbClr val="6D6E71"/>
      </a:dk2>
      <a:lt2>
        <a:srgbClr val="FFFFFF"/>
      </a:lt2>
      <a:accent1>
        <a:srgbClr val="00ACC8"/>
      </a:accent1>
      <a:accent2>
        <a:srgbClr val="6CC04A"/>
      </a:accent2>
      <a:accent3>
        <a:srgbClr val="C4D600"/>
      </a:accent3>
      <a:accent4>
        <a:srgbClr val="F5E600"/>
      </a:accent4>
      <a:accent5>
        <a:srgbClr val="6D6E71"/>
      </a:accent5>
      <a:accent6>
        <a:srgbClr val="FFFFFF"/>
      </a:accent6>
      <a:hlink>
        <a:srgbClr val="00ACC8"/>
      </a:hlink>
      <a:folHlink>
        <a:srgbClr val="6CC04A"/>
      </a:folHlink>
    </a:clrScheme>
    <a:fontScheme name="EarthCraft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printerSettings" Target="../printerSettings/printerSettings3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A1:L171"/>
  <sheetViews>
    <sheetView showGridLines="0" tabSelected="1" zoomScaleNormal="85" zoomScaleSheetLayoutView="100" workbookViewId="0">
      <selection activeCell="A15" sqref="A15:L15"/>
    </sheetView>
  </sheetViews>
  <sheetFormatPr defaultColWidth="9.1796875" defaultRowHeight="13.5" x14ac:dyDescent="0.3"/>
  <cols>
    <col min="1" max="1" width="9.1796875" style="164"/>
    <col min="2" max="10" width="9.1796875" style="162"/>
    <col min="11" max="11" width="16" style="162" customWidth="1"/>
    <col min="12" max="12" width="7.7265625" style="165" customWidth="1"/>
    <col min="13" max="16384" width="9.1796875" style="154"/>
  </cols>
  <sheetData>
    <row r="1" spans="1:12" ht="14" thickTop="1" x14ac:dyDescent="0.3">
      <c r="A1" s="151"/>
      <c r="B1" s="152"/>
      <c r="C1" s="152"/>
      <c r="D1" s="152"/>
      <c r="E1" s="152"/>
      <c r="F1" s="152"/>
      <c r="G1" s="152"/>
      <c r="H1" s="152"/>
      <c r="I1" s="152"/>
      <c r="J1" s="152"/>
      <c r="K1" s="152"/>
      <c r="L1" s="153"/>
    </row>
    <row r="2" spans="1:12" x14ac:dyDescent="0.3">
      <c r="A2" s="155"/>
      <c r="B2" s="156"/>
      <c r="C2" s="156"/>
      <c r="D2" s="156"/>
      <c r="E2" s="156"/>
      <c r="F2" s="156"/>
      <c r="G2" s="156"/>
      <c r="H2" s="156"/>
      <c r="I2" s="156"/>
      <c r="J2" s="156"/>
      <c r="K2" s="156"/>
      <c r="L2" s="157"/>
    </row>
    <row r="3" spans="1:12" x14ac:dyDescent="0.3">
      <c r="A3" s="155"/>
      <c r="B3" s="156"/>
      <c r="C3" s="156"/>
      <c r="D3" s="156"/>
      <c r="E3" s="156"/>
      <c r="F3" s="156"/>
      <c r="G3" s="156"/>
      <c r="H3" s="156"/>
      <c r="I3" s="156"/>
      <c r="J3" s="156"/>
      <c r="K3" s="156"/>
      <c r="L3" s="157"/>
    </row>
    <row r="4" spans="1:12" x14ac:dyDescent="0.3">
      <c r="A4" s="155"/>
      <c r="B4" s="156"/>
      <c r="C4" s="156"/>
      <c r="D4" s="156"/>
      <c r="E4" s="156"/>
      <c r="F4" s="156"/>
      <c r="G4" s="156"/>
      <c r="H4" s="156"/>
      <c r="I4" s="156"/>
      <c r="J4" s="156"/>
      <c r="K4" s="156"/>
      <c r="L4" s="157"/>
    </row>
    <row r="5" spans="1:12" x14ac:dyDescent="0.3">
      <c r="A5" s="155"/>
      <c r="B5" s="156"/>
      <c r="C5" s="156"/>
      <c r="D5" s="156"/>
      <c r="E5" s="156"/>
      <c r="F5" s="156"/>
      <c r="G5" s="156"/>
      <c r="H5" s="156"/>
      <c r="I5" s="156"/>
      <c r="J5" s="156"/>
      <c r="K5" s="156"/>
      <c r="L5" s="157"/>
    </row>
    <row r="6" spans="1:12" x14ac:dyDescent="0.3">
      <c r="A6" s="155"/>
      <c r="B6" s="156"/>
      <c r="C6" s="156"/>
      <c r="D6" s="156"/>
      <c r="E6" s="156"/>
      <c r="F6" s="156"/>
      <c r="G6" s="156"/>
      <c r="H6" s="156"/>
      <c r="I6" s="156"/>
      <c r="J6" s="156"/>
      <c r="K6" s="156"/>
      <c r="L6" s="157"/>
    </row>
    <row r="7" spans="1:12" x14ac:dyDescent="0.3">
      <c r="A7" s="155"/>
      <c r="B7" s="156"/>
      <c r="C7" s="156"/>
      <c r="D7" s="156"/>
      <c r="E7" s="156"/>
      <c r="F7" s="156"/>
      <c r="G7" s="156"/>
      <c r="H7" s="156"/>
      <c r="I7" s="156"/>
      <c r="J7" s="156"/>
      <c r="K7" s="156"/>
      <c r="L7" s="157"/>
    </row>
    <row r="8" spans="1:12" x14ac:dyDescent="0.3">
      <c r="A8" s="155"/>
      <c r="B8" s="156"/>
      <c r="C8" s="156"/>
      <c r="D8" s="156"/>
      <c r="E8" s="156"/>
      <c r="F8" s="156"/>
      <c r="G8" s="156"/>
      <c r="H8" s="156"/>
      <c r="I8" s="156"/>
      <c r="J8" s="156"/>
      <c r="K8" s="156"/>
      <c r="L8" s="157"/>
    </row>
    <row r="9" spans="1:12" x14ac:dyDescent="0.3">
      <c r="A9" s="155"/>
      <c r="B9" s="156"/>
      <c r="C9" s="156"/>
      <c r="D9" s="156"/>
      <c r="E9" s="156"/>
      <c r="F9" s="156"/>
      <c r="G9" s="156"/>
      <c r="H9" s="156"/>
      <c r="I9" s="156"/>
      <c r="J9" s="156"/>
      <c r="K9" s="156"/>
      <c r="L9" s="157"/>
    </row>
    <row r="10" spans="1:12" x14ac:dyDescent="0.3">
      <c r="A10" s="155"/>
      <c r="B10" s="156"/>
      <c r="C10" s="156"/>
      <c r="D10" s="156"/>
      <c r="E10" s="156"/>
      <c r="F10" s="156"/>
      <c r="G10" s="156"/>
      <c r="H10" s="156"/>
      <c r="I10" s="156"/>
      <c r="J10" s="156"/>
      <c r="K10" s="156"/>
      <c r="L10" s="157"/>
    </row>
    <row r="11" spans="1:12" x14ac:dyDescent="0.3">
      <c r="A11" s="155"/>
      <c r="B11" s="156"/>
      <c r="C11" s="156"/>
      <c r="D11" s="156"/>
      <c r="E11" s="156"/>
      <c r="F11" s="156"/>
      <c r="G11" s="156"/>
      <c r="H11" s="156"/>
      <c r="I11" s="156"/>
      <c r="J11" s="156"/>
      <c r="K11" s="156"/>
      <c r="L11" s="157"/>
    </row>
    <row r="12" spans="1:12" x14ac:dyDescent="0.3">
      <c r="A12" s="155"/>
      <c r="B12" s="156"/>
      <c r="C12" s="156"/>
      <c r="D12" s="156"/>
      <c r="E12" s="156"/>
      <c r="F12" s="156"/>
      <c r="G12" s="156"/>
      <c r="H12" s="156"/>
      <c r="I12" s="156"/>
      <c r="J12" s="156"/>
      <c r="K12" s="156"/>
      <c r="L12" s="157"/>
    </row>
    <row r="13" spans="1:12" x14ac:dyDescent="0.3">
      <c r="A13" s="155"/>
      <c r="B13" s="156"/>
      <c r="C13" s="156"/>
      <c r="D13" s="156"/>
      <c r="E13" s="156"/>
      <c r="F13" s="156"/>
      <c r="G13" s="156"/>
      <c r="H13" s="156"/>
      <c r="I13" s="156"/>
      <c r="J13" s="156"/>
      <c r="K13" s="156"/>
      <c r="L13" s="157"/>
    </row>
    <row r="14" spans="1:12" ht="18.5" customHeight="1" thickBot="1" x14ac:dyDescent="0.4">
      <c r="A14" s="670" t="s">
        <v>1482</v>
      </c>
      <c r="B14" s="671"/>
      <c r="C14" s="671"/>
      <c r="D14" s="671"/>
      <c r="E14" s="671"/>
      <c r="F14" s="671"/>
      <c r="G14" s="671"/>
      <c r="H14" s="671"/>
      <c r="I14" s="671"/>
      <c r="J14" s="671"/>
      <c r="K14" s="671"/>
      <c r="L14" s="672"/>
    </row>
    <row r="15" spans="1:12" ht="26.25" customHeight="1" thickBot="1" x14ac:dyDescent="0.35">
      <c r="A15" s="673" t="s">
        <v>131</v>
      </c>
      <c r="B15" s="674"/>
      <c r="C15" s="674"/>
      <c r="D15" s="674"/>
      <c r="E15" s="674"/>
      <c r="F15" s="674"/>
      <c r="G15" s="674"/>
      <c r="H15" s="674"/>
      <c r="I15" s="674"/>
      <c r="J15" s="674"/>
      <c r="K15" s="674"/>
      <c r="L15" s="675"/>
    </row>
    <row r="16" spans="1:12" s="158" customFormat="1" ht="20.25" customHeight="1" x14ac:dyDescent="0.35">
      <c r="A16" s="532"/>
      <c r="B16" s="533"/>
      <c r="C16" s="533"/>
      <c r="D16" s="533"/>
      <c r="E16" s="533"/>
      <c r="F16" s="533"/>
      <c r="G16" s="533"/>
      <c r="H16" s="533"/>
      <c r="I16" s="533"/>
      <c r="J16" s="533"/>
      <c r="K16" s="533"/>
      <c r="L16" s="534"/>
    </row>
    <row r="17" spans="1:12" s="158" customFormat="1" ht="8.25" customHeight="1" x14ac:dyDescent="0.35">
      <c r="A17" s="159"/>
      <c r="B17" s="160"/>
      <c r="C17" s="160"/>
      <c r="D17" s="160"/>
      <c r="E17" s="160"/>
      <c r="F17" s="160"/>
      <c r="G17" s="160"/>
      <c r="H17" s="160"/>
      <c r="I17" s="160"/>
      <c r="J17" s="160"/>
      <c r="K17" s="160"/>
      <c r="L17" s="161"/>
    </row>
    <row r="18" spans="1:12" ht="15" x14ac:dyDescent="0.3">
      <c r="A18" s="535"/>
      <c r="B18" s="536"/>
      <c r="C18" s="536"/>
      <c r="D18" s="537"/>
      <c r="E18" s="538"/>
      <c r="F18" s="538"/>
      <c r="G18" s="538"/>
      <c r="H18" s="538"/>
      <c r="I18" s="538"/>
      <c r="J18" s="538"/>
      <c r="K18" s="538"/>
      <c r="L18" s="539"/>
    </row>
    <row r="19" spans="1:12" ht="15" x14ac:dyDescent="0.3">
      <c r="A19" s="543"/>
      <c r="B19" s="544"/>
      <c r="C19" s="544"/>
      <c r="D19" s="545"/>
      <c r="E19" s="538"/>
      <c r="F19" s="538"/>
      <c r="G19" s="538"/>
      <c r="H19" s="538"/>
      <c r="I19" s="538"/>
      <c r="J19" s="538"/>
      <c r="K19" s="538"/>
      <c r="L19" s="539"/>
    </row>
    <row r="20" spans="1:12" ht="15" x14ac:dyDescent="0.3">
      <c r="A20" s="546"/>
      <c r="B20" s="547"/>
      <c r="C20" s="547"/>
      <c r="D20" s="545"/>
      <c r="E20" s="538"/>
      <c r="F20" s="538"/>
      <c r="G20" s="538"/>
      <c r="H20" s="538"/>
      <c r="I20" s="538"/>
      <c r="J20" s="538"/>
      <c r="K20" s="538"/>
      <c r="L20" s="539"/>
    </row>
    <row r="21" spans="1:12" ht="15" x14ac:dyDescent="0.3">
      <c r="A21" s="434"/>
      <c r="B21" s="435"/>
      <c r="C21" s="435"/>
      <c r="D21" s="431"/>
      <c r="E21" s="432"/>
      <c r="F21" s="432"/>
      <c r="G21" s="432"/>
      <c r="H21" s="432"/>
      <c r="I21" s="432"/>
      <c r="J21" s="432"/>
      <c r="K21" s="432"/>
      <c r="L21" s="433"/>
    </row>
    <row r="22" spans="1:12" ht="15" x14ac:dyDescent="0.3">
      <c r="A22" s="434"/>
      <c r="B22" s="435"/>
      <c r="C22" s="435"/>
      <c r="D22" s="431"/>
      <c r="E22" s="432"/>
      <c r="F22" s="432"/>
      <c r="G22" s="432"/>
      <c r="H22" s="432"/>
      <c r="I22" s="432"/>
      <c r="J22" s="432"/>
      <c r="K22" s="432"/>
      <c r="L22" s="433"/>
    </row>
    <row r="23" spans="1:12" s="158" customFormat="1" ht="8.25" customHeight="1" x14ac:dyDescent="0.35">
      <c r="A23" s="159"/>
      <c r="B23" s="160"/>
      <c r="C23" s="160"/>
      <c r="D23" s="160"/>
      <c r="E23" s="160"/>
      <c r="F23" s="160"/>
      <c r="G23" s="160"/>
      <c r="H23" s="160"/>
      <c r="I23" s="160"/>
      <c r="J23" s="160"/>
      <c r="K23" s="160"/>
      <c r="L23" s="161"/>
    </row>
    <row r="24" spans="1:12" ht="15" x14ac:dyDescent="0.3">
      <c r="A24" s="535"/>
      <c r="B24" s="536"/>
      <c r="C24" s="536"/>
      <c r="D24" s="537"/>
      <c r="E24" s="538"/>
      <c r="F24" s="538"/>
      <c r="G24" s="538"/>
      <c r="H24" s="538"/>
      <c r="I24" s="538"/>
      <c r="J24" s="538"/>
      <c r="K24" s="538"/>
      <c r="L24" s="539"/>
    </row>
    <row r="25" spans="1:12" ht="15" x14ac:dyDescent="0.3">
      <c r="A25" s="543"/>
      <c r="B25" s="544"/>
      <c r="C25" s="544"/>
      <c r="D25" s="545"/>
      <c r="E25" s="538"/>
      <c r="F25" s="538"/>
      <c r="G25" s="538"/>
      <c r="H25" s="538"/>
      <c r="I25" s="538"/>
      <c r="J25" s="538"/>
      <c r="K25" s="538"/>
      <c r="L25" s="539"/>
    </row>
    <row r="26" spans="1:12" ht="15" x14ac:dyDescent="0.3">
      <c r="A26" s="546"/>
      <c r="B26" s="547"/>
      <c r="C26" s="547"/>
      <c r="D26" s="545"/>
      <c r="E26" s="538"/>
      <c r="F26" s="538"/>
      <c r="G26" s="538"/>
      <c r="H26" s="538"/>
      <c r="I26" s="538"/>
      <c r="J26" s="538"/>
      <c r="K26" s="538"/>
      <c r="L26" s="539"/>
    </row>
    <row r="27" spans="1:12" ht="15" x14ac:dyDescent="0.3">
      <c r="A27" s="434"/>
      <c r="B27" s="435"/>
      <c r="C27" s="435"/>
      <c r="D27" s="431"/>
      <c r="E27" s="432"/>
      <c r="F27" s="432"/>
      <c r="G27" s="432"/>
      <c r="H27" s="432"/>
      <c r="I27" s="432"/>
      <c r="J27" s="432"/>
      <c r="K27" s="432"/>
      <c r="L27" s="433"/>
    </row>
    <row r="28" spans="1:12" ht="15" x14ac:dyDescent="0.3">
      <c r="A28" s="434"/>
      <c r="B28" s="435"/>
      <c r="C28" s="435"/>
      <c r="D28" s="431"/>
      <c r="E28" s="432"/>
      <c r="F28" s="432"/>
      <c r="G28" s="432"/>
      <c r="H28" s="432"/>
      <c r="I28" s="432"/>
      <c r="J28" s="432"/>
      <c r="K28" s="432"/>
      <c r="L28" s="433"/>
    </row>
    <row r="29" spans="1:12" ht="15" x14ac:dyDescent="0.3">
      <c r="A29" s="434"/>
      <c r="B29" s="435"/>
      <c r="C29" s="435"/>
      <c r="D29" s="431"/>
      <c r="E29" s="432"/>
      <c r="F29" s="432"/>
      <c r="G29" s="432"/>
      <c r="H29" s="432"/>
      <c r="I29" s="432"/>
      <c r="J29" s="432"/>
      <c r="K29" s="432"/>
      <c r="L29" s="433"/>
    </row>
    <row r="30" spans="1:12" ht="15.5" thickBot="1" x14ac:dyDescent="0.35">
      <c r="A30" s="548"/>
      <c r="B30" s="549"/>
      <c r="C30" s="549"/>
      <c r="D30" s="550"/>
      <c r="E30" s="551"/>
      <c r="F30" s="551"/>
      <c r="G30" s="551"/>
      <c r="H30" s="551"/>
      <c r="I30" s="551"/>
      <c r="J30" s="551"/>
      <c r="K30" s="551"/>
      <c r="L30" s="552"/>
    </row>
    <row r="31" spans="1:12" ht="15.5" thickTop="1" x14ac:dyDescent="0.3">
      <c r="A31" s="540"/>
      <c r="B31" s="540"/>
      <c r="C31" s="540"/>
      <c r="D31" s="541"/>
      <c r="E31" s="542"/>
      <c r="F31" s="542"/>
      <c r="G31" s="542"/>
      <c r="H31" s="542"/>
      <c r="I31" s="542"/>
      <c r="J31" s="542"/>
      <c r="K31" s="542"/>
      <c r="L31" s="542"/>
    </row>
    <row r="32" spans="1:12" x14ac:dyDescent="0.3">
      <c r="A32" s="162"/>
      <c r="L32" s="162"/>
    </row>
    <row r="33" spans="1:12" x14ac:dyDescent="0.3">
      <c r="A33" s="162"/>
      <c r="L33" s="162"/>
    </row>
    <row r="34" spans="1:12" x14ac:dyDescent="0.3">
      <c r="A34" s="162"/>
      <c r="L34" s="162"/>
    </row>
    <row r="35" spans="1:12" x14ac:dyDescent="0.3">
      <c r="A35" s="162"/>
      <c r="L35" s="162"/>
    </row>
    <row r="36" spans="1:12" x14ac:dyDescent="0.3">
      <c r="A36" s="162"/>
      <c r="L36" s="162"/>
    </row>
    <row r="37" spans="1:12" x14ac:dyDescent="0.3">
      <c r="A37" s="162"/>
      <c r="L37" s="162"/>
    </row>
    <row r="38" spans="1:12" ht="14" x14ac:dyDescent="0.3">
      <c r="A38" s="162"/>
      <c r="D38" s="163"/>
      <c r="L38" s="162"/>
    </row>
    <row r="39" spans="1:12" x14ac:dyDescent="0.3">
      <c r="A39" s="162"/>
      <c r="L39" s="162"/>
    </row>
    <row r="40" spans="1:12" x14ac:dyDescent="0.3">
      <c r="A40" s="162"/>
      <c r="L40" s="162"/>
    </row>
    <row r="41" spans="1:12" x14ac:dyDescent="0.3">
      <c r="A41" s="162"/>
      <c r="L41" s="162"/>
    </row>
    <row r="42" spans="1:12" x14ac:dyDescent="0.3">
      <c r="A42" s="162"/>
      <c r="L42" s="162"/>
    </row>
    <row r="43" spans="1:12" x14ac:dyDescent="0.3">
      <c r="A43" s="162"/>
      <c r="L43" s="162"/>
    </row>
    <row r="44" spans="1:12" x14ac:dyDescent="0.3">
      <c r="A44" s="162"/>
      <c r="L44" s="162"/>
    </row>
    <row r="45" spans="1:12" x14ac:dyDescent="0.3">
      <c r="A45" s="162"/>
      <c r="L45" s="162"/>
    </row>
    <row r="46" spans="1:12" x14ac:dyDescent="0.3">
      <c r="A46" s="162"/>
      <c r="L46" s="162"/>
    </row>
    <row r="47" spans="1:12" x14ac:dyDescent="0.3">
      <c r="A47" s="162"/>
      <c r="L47" s="162"/>
    </row>
    <row r="48" spans="1:12" x14ac:dyDescent="0.3">
      <c r="A48" s="162"/>
      <c r="L48" s="162"/>
    </row>
    <row r="49" spans="1:12" x14ac:dyDescent="0.3">
      <c r="A49" s="162"/>
      <c r="L49" s="162"/>
    </row>
    <row r="50" spans="1:12" x14ac:dyDescent="0.3">
      <c r="A50" s="162"/>
      <c r="L50" s="162"/>
    </row>
    <row r="51" spans="1:12" x14ac:dyDescent="0.3">
      <c r="A51" s="162"/>
      <c r="L51" s="162"/>
    </row>
    <row r="52" spans="1:12" x14ac:dyDescent="0.3">
      <c r="A52" s="162"/>
      <c r="L52" s="162"/>
    </row>
    <row r="53" spans="1:12" x14ac:dyDescent="0.3">
      <c r="A53" s="162"/>
      <c r="L53" s="162"/>
    </row>
    <row r="54" spans="1:12" x14ac:dyDescent="0.3">
      <c r="A54" s="162"/>
      <c r="L54" s="162"/>
    </row>
    <row r="55" spans="1:12" x14ac:dyDescent="0.3">
      <c r="A55" s="162"/>
      <c r="L55" s="162"/>
    </row>
    <row r="56" spans="1:12" x14ac:dyDescent="0.3">
      <c r="A56" s="162"/>
      <c r="L56" s="162"/>
    </row>
    <row r="57" spans="1:12" x14ac:dyDescent="0.3">
      <c r="A57" s="162"/>
      <c r="L57" s="162"/>
    </row>
    <row r="58" spans="1:12" x14ac:dyDescent="0.3">
      <c r="A58" s="162"/>
      <c r="L58" s="162"/>
    </row>
    <row r="59" spans="1:12" x14ac:dyDescent="0.3">
      <c r="A59" s="162"/>
      <c r="L59" s="162"/>
    </row>
    <row r="60" spans="1:12" x14ac:dyDescent="0.3">
      <c r="A60" s="162"/>
      <c r="L60" s="162"/>
    </row>
    <row r="61" spans="1:12" x14ac:dyDescent="0.3">
      <c r="A61" s="162"/>
      <c r="L61" s="162"/>
    </row>
    <row r="62" spans="1:12" x14ac:dyDescent="0.3">
      <c r="A62" s="162"/>
      <c r="L62" s="162"/>
    </row>
    <row r="63" spans="1:12" x14ac:dyDescent="0.3">
      <c r="A63" s="162"/>
      <c r="L63" s="162"/>
    </row>
    <row r="64" spans="1:12" x14ac:dyDescent="0.3">
      <c r="A64" s="162"/>
      <c r="L64" s="162"/>
    </row>
    <row r="65" spans="1:12" x14ac:dyDescent="0.3">
      <c r="A65" s="162"/>
      <c r="L65" s="162"/>
    </row>
    <row r="66" spans="1:12" x14ac:dyDescent="0.3">
      <c r="A66" s="162"/>
      <c r="L66" s="162"/>
    </row>
    <row r="67" spans="1:12" x14ac:dyDescent="0.3">
      <c r="A67" s="162"/>
      <c r="L67" s="162"/>
    </row>
    <row r="68" spans="1:12" x14ac:dyDescent="0.3">
      <c r="A68" s="162"/>
      <c r="L68" s="162"/>
    </row>
    <row r="69" spans="1:12" x14ac:dyDescent="0.3">
      <c r="A69" s="162"/>
      <c r="L69" s="162"/>
    </row>
    <row r="70" spans="1:12" x14ac:dyDescent="0.3">
      <c r="A70" s="162"/>
      <c r="L70" s="162"/>
    </row>
    <row r="71" spans="1:12" x14ac:dyDescent="0.3">
      <c r="A71" s="162"/>
      <c r="L71" s="162"/>
    </row>
    <row r="72" spans="1:12" x14ac:dyDescent="0.3">
      <c r="A72" s="162"/>
      <c r="L72" s="162"/>
    </row>
    <row r="73" spans="1:12" x14ac:dyDescent="0.3">
      <c r="A73" s="162"/>
      <c r="L73" s="162"/>
    </row>
    <row r="74" spans="1:12" x14ac:dyDescent="0.3">
      <c r="A74" s="162"/>
      <c r="L74" s="162"/>
    </row>
    <row r="75" spans="1:12" x14ac:dyDescent="0.3">
      <c r="A75" s="162"/>
      <c r="L75" s="162"/>
    </row>
    <row r="76" spans="1:12" x14ac:dyDescent="0.3">
      <c r="A76" s="162"/>
      <c r="L76" s="162"/>
    </row>
    <row r="77" spans="1:12" x14ac:dyDescent="0.3">
      <c r="A77" s="162"/>
      <c r="L77" s="162"/>
    </row>
    <row r="78" spans="1:12" x14ac:dyDescent="0.3">
      <c r="A78" s="162"/>
      <c r="L78" s="162"/>
    </row>
    <row r="79" spans="1:12" x14ac:dyDescent="0.3">
      <c r="A79" s="162"/>
      <c r="L79" s="162"/>
    </row>
    <row r="80" spans="1:12" x14ac:dyDescent="0.3">
      <c r="A80" s="162"/>
      <c r="L80" s="162"/>
    </row>
    <row r="81" spans="1:12" x14ac:dyDescent="0.3">
      <c r="A81" s="162"/>
      <c r="L81" s="162"/>
    </row>
    <row r="82" spans="1:12" x14ac:dyDescent="0.3">
      <c r="A82" s="162"/>
      <c r="L82" s="162"/>
    </row>
    <row r="83" spans="1:12" x14ac:dyDescent="0.3">
      <c r="A83" s="162"/>
      <c r="L83" s="162"/>
    </row>
    <row r="84" spans="1:12" x14ac:dyDescent="0.3">
      <c r="A84" s="162"/>
      <c r="L84" s="162"/>
    </row>
    <row r="85" spans="1:12" x14ac:dyDescent="0.3">
      <c r="A85" s="162"/>
      <c r="L85" s="162"/>
    </row>
    <row r="86" spans="1:12" x14ac:dyDescent="0.3">
      <c r="A86" s="162"/>
      <c r="L86" s="162"/>
    </row>
    <row r="87" spans="1:12" x14ac:dyDescent="0.3">
      <c r="A87" s="162"/>
      <c r="L87" s="162"/>
    </row>
    <row r="88" spans="1:12" x14ac:dyDescent="0.3">
      <c r="A88" s="162"/>
      <c r="L88" s="162"/>
    </row>
    <row r="89" spans="1:12" x14ac:dyDescent="0.3">
      <c r="A89" s="162"/>
      <c r="L89" s="162"/>
    </row>
    <row r="90" spans="1:12" x14ac:dyDescent="0.3">
      <c r="A90" s="162"/>
      <c r="L90" s="162"/>
    </row>
    <row r="91" spans="1:12" x14ac:dyDescent="0.3">
      <c r="A91" s="162"/>
      <c r="L91" s="162"/>
    </row>
    <row r="92" spans="1:12" x14ac:dyDescent="0.3">
      <c r="A92" s="162"/>
      <c r="L92" s="162"/>
    </row>
    <row r="93" spans="1:12" x14ac:dyDescent="0.3">
      <c r="A93" s="162"/>
      <c r="L93" s="162"/>
    </row>
    <row r="94" spans="1:12" x14ac:dyDescent="0.3">
      <c r="A94" s="162"/>
      <c r="L94" s="162"/>
    </row>
    <row r="95" spans="1:12" x14ac:dyDescent="0.3">
      <c r="A95" s="162"/>
      <c r="L95" s="162"/>
    </row>
    <row r="96" spans="1:12" x14ac:dyDescent="0.3">
      <c r="A96" s="162"/>
      <c r="L96" s="162"/>
    </row>
    <row r="97" spans="1:12" x14ac:dyDescent="0.3">
      <c r="A97" s="162"/>
      <c r="L97" s="162"/>
    </row>
    <row r="98" spans="1:12" x14ac:dyDescent="0.3">
      <c r="A98" s="162"/>
      <c r="L98" s="162"/>
    </row>
    <row r="99" spans="1:12" x14ac:dyDescent="0.3">
      <c r="A99" s="162"/>
      <c r="L99" s="162"/>
    </row>
    <row r="100" spans="1:12" x14ac:dyDescent="0.3">
      <c r="A100" s="162"/>
      <c r="L100" s="162"/>
    </row>
    <row r="101" spans="1:12" x14ac:dyDescent="0.3">
      <c r="A101" s="162"/>
      <c r="L101" s="162"/>
    </row>
    <row r="102" spans="1:12" x14ac:dyDescent="0.3">
      <c r="A102" s="162"/>
      <c r="L102" s="162"/>
    </row>
    <row r="103" spans="1:12" x14ac:dyDescent="0.3">
      <c r="A103" s="162"/>
      <c r="L103" s="162"/>
    </row>
    <row r="104" spans="1:12" x14ac:dyDescent="0.3">
      <c r="A104" s="162"/>
      <c r="L104" s="162"/>
    </row>
    <row r="105" spans="1:12" x14ac:dyDescent="0.3">
      <c r="A105" s="162"/>
      <c r="L105" s="162"/>
    </row>
    <row r="106" spans="1:12" x14ac:dyDescent="0.3">
      <c r="A106" s="162"/>
      <c r="L106" s="162"/>
    </row>
    <row r="107" spans="1:12" x14ac:dyDescent="0.3">
      <c r="A107" s="162"/>
      <c r="L107" s="162"/>
    </row>
    <row r="108" spans="1:12" x14ac:dyDescent="0.3">
      <c r="A108" s="162"/>
      <c r="L108" s="162"/>
    </row>
    <row r="109" spans="1:12" x14ac:dyDescent="0.3">
      <c r="A109" s="162"/>
      <c r="L109" s="162"/>
    </row>
    <row r="110" spans="1:12" x14ac:dyDescent="0.3">
      <c r="A110" s="162"/>
      <c r="L110" s="162"/>
    </row>
    <row r="111" spans="1:12" x14ac:dyDescent="0.3">
      <c r="A111" s="162"/>
      <c r="L111" s="162"/>
    </row>
    <row r="112" spans="1:12" x14ac:dyDescent="0.3">
      <c r="A112" s="162"/>
      <c r="L112" s="162"/>
    </row>
    <row r="113" spans="1:12" x14ac:dyDescent="0.3">
      <c r="A113" s="162"/>
      <c r="L113" s="162"/>
    </row>
    <row r="114" spans="1:12" x14ac:dyDescent="0.3">
      <c r="A114" s="162"/>
      <c r="L114" s="162"/>
    </row>
    <row r="115" spans="1:12" x14ac:dyDescent="0.3">
      <c r="A115" s="162"/>
      <c r="L115" s="162"/>
    </row>
    <row r="116" spans="1:12" x14ac:dyDescent="0.3">
      <c r="A116" s="162"/>
      <c r="L116" s="162"/>
    </row>
    <row r="117" spans="1:12" x14ac:dyDescent="0.3">
      <c r="A117" s="162"/>
      <c r="L117" s="162"/>
    </row>
    <row r="118" spans="1:12" x14ac:dyDescent="0.3">
      <c r="A118" s="162"/>
      <c r="L118" s="162"/>
    </row>
    <row r="119" spans="1:12" x14ac:dyDescent="0.3">
      <c r="A119" s="162"/>
      <c r="L119" s="162"/>
    </row>
    <row r="120" spans="1:12" x14ac:dyDescent="0.3">
      <c r="A120" s="162"/>
      <c r="L120" s="162"/>
    </row>
    <row r="121" spans="1:12" x14ac:dyDescent="0.3">
      <c r="A121" s="162"/>
      <c r="L121" s="162"/>
    </row>
    <row r="122" spans="1:12" x14ac:dyDescent="0.3">
      <c r="A122" s="162"/>
      <c r="L122" s="162"/>
    </row>
    <row r="123" spans="1:12" x14ac:dyDescent="0.3">
      <c r="A123" s="162"/>
      <c r="L123" s="162"/>
    </row>
    <row r="124" spans="1:12" x14ac:dyDescent="0.3">
      <c r="A124" s="162"/>
      <c r="L124" s="162"/>
    </row>
    <row r="125" spans="1:12" x14ac:dyDescent="0.3">
      <c r="A125" s="162"/>
      <c r="L125" s="162"/>
    </row>
    <row r="126" spans="1:12" x14ac:dyDescent="0.3">
      <c r="A126" s="162"/>
      <c r="L126" s="162"/>
    </row>
    <row r="127" spans="1:12" x14ac:dyDescent="0.3">
      <c r="A127" s="162"/>
      <c r="L127" s="162"/>
    </row>
    <row r="128" spans="1:12" x14ac:dyDescent="0.3">
      <c r="A128" s="162"/>
      <c r="L128" s="162"/>
    </row>
    <row r="129" spans="1:12" x14ac:dyDescent="0.3">
      <c r="A129" s="162"/>
      <c r="L129" s="162"/>
    </row>
    <row r="130" spans="1:12" x14ac:dyDescent="0.3">
      <c r="A130" s="162"/>
      <c r="L130" s="162"/>
    </row>
    <row r="131" spans="1:12" x14ac:dyDescent="0.3">
      <c r="A131" s="162"/>
      <c r="L131" s="162"/>
    </row>
    <row r="132" spans="1:12" x14ac:dyDescent="0.3">
      <c r="A132" s="162"/>
      <c r="L132" s="162"/>
    </row>
    <row r="133" spans="1:12" x14ac:dyDescent="0.3">
      <c r="A133" s="162"/>
      <c r="L133" s="162"/>
    </row>
    <row r="134" spans="1:12" x14ac:dyDescent="0.3">
      <c r="A134" s="162"/>
      <c r="L134" s="162"/>
    </row>
    <row r="135" spans="1:12" x14ac:dyDescent="0.3">
      <c r="A135" s="162"/>
      <c r="L135" s="162"/>
    </row>
    <row r="136" spans="1:12" x14ac:dyDescent="0.3">
      <c r="A136" s="162"/>
      <c r="L136" s="162"/>
    </row>
    <row r="137" spans="1:12" x14ac:dyDescent="0.3">
      <c r="A137" s="162"/>
      <c r="L137" s="162"/>
    </row>
    <row r="138" spans="1:12" x14ac:dyDescent="0.3">
      <c r="A138" s="162"/>
      <c r="L138" s="162"/>
    </row>
    <row r="139" spans="1:12" x14ac:dyDescent="0.3">
      <c r="A139" s="162"/>
      <c r="L139" s="162"/>
    </row>
    <row r="140" spans="1:12" x14ac:dyDescent="0.3">
      <c r="A140" s="162"/>
      <c r="L140" s="162"/>
    </row>
    <row r="141" spans="1:12" x14ac:dyDescent="0.3">
      <c r="A141" s="162"/>
      <c r="L141" s="162"/>
    </row>
    <row r="142" spans="1:12" x14ac:dyDescent="0.3">
      <c r="A142" s="162"/>
      <c r="L142" s="162"/>
    </row>
    <row r="143" spans="1:12" x14ac:dyDescent="0.3">
      <c r="A143" s="162"/>
      <c r="L143" s="162"/>
    </row>
    <row r="144" spans="1:12" x14ac:dyDescent="0.3">
      <c r="A144" s="162"/>
      <c r="L144" s="162"/>
    </row>
    <row r="145" spans="1:12" x14ac:dyDescent="0.3">
      <c r="A145" s="162"/>
      <c r="L145" s="162"/>
    </row>
    <row r="146" spans="1:12" x14ac:dyDescent="0.3">
      <c r="A146" s="162"/>
      <c r="L146" s="162"/>
    </row>
    <row r="147" spans="1:12" x14ac:dyDescent="0.3">
      <c r="A147" s="162"/>
      <c r="L147" s="162"/>
    </row>
    <row r="148" spans="1:12" x14ac:dyDescent="0.3">
      <c r="A148" s="162"/>
      <c r="L148" s="162"/>
    </row>
    <row r="149" spans="1:12" x14ac:dyDescent="0.3">
      <c r="A149" s="162"/>
      <c r="L149" s="162"/>
    </row>
    <row r="150" spans="1:12" x14ac:dyDescent="0.3">
      <c r="A150" s="162"/>
      <c r="L150" s="162"/>
    </row>
    <row r="151" spans="1:12" x14ac:dyDescent="0.3">
      <c r="A151" s="162"/>
      <c r="L151" s="162"/>
    </row>
    <row r="152" spans="1:12" x14ac:dyDescent="0.3">
      <c r="A152" s="162"/>
      <c r="L152" s="162"/>
    </row>
    <row r="153" spans="1:12" x14ac:dyDescent="0.3">
      <c r="A153" s="162"/>
      <c r="L153" s="162"/>
    </row>
    <row r="154" spans="1:12" x14ac:dyDescent="0.3">
      <c r="A154" s="162"/>
      <c r="L154" s="162"/>
    </row>
    <row r="155" spans="1:12" x14ac:dyDescent="0.3">
      <c r="A155" s="162"/>
      <c r="L155" s="162"/>
    </row>
    <row r="156" spans="1:12" x14ac:dyDescent="0.3">
      <c r="A156" s="162"/>
      <c r="L156" s="162"/>
    </row>
    <row r="157" spans="1:12" x14ac:dyDescent="0.3">
      <c r="A157" s="162"/>
      <c r="L157" s="162"/>
    </row>
    <row r="158" spans="1:12" x14ac:dyDescent="0.3">
      <c r="A158" s="162"/>
      <c r="L158" s="162"/>
    </row>
    <row r="159" spans="1:12" x14ac:dyDescent="0.3">
      <c r="A159" s="162"/>
      <c r="L159" s="162"/>
    </row>
    <row r="160" spans="1:12" x14ac:dyDescent="0.3">
      <c r="A160" s="162"/>
      <c r="L160" s="162"/>
    </row>
    <row r="161" spans="1:12" x14ac:dyDescent="0.3">
      <c r="A161" s="162"/>
      <c r="L161" s="162"/>
    </row>
    <row r="162" spans="1:12" x14ac:dyDescent="0.3">
      <c r="A162" s="162"/>
      <c r="L162" s="162"/>
    </row>
    <row r="163" spans="1:12" x14ac:dyDescent="0.3">
      <c r="A163" s="162"/>
      <c r="L163" s="162"/>
    </row>
    <row r="164" spans="1:12" x14ac:dyDescent="0.3">
      <c r="A164" s="162"/>
      <c r="L164" s="162"/>
    </row>
    <row r="165" spans="1:12" x14ac:dyDescent="0.3">
      <c r="A165" s="162"/>
      <c r="L165" s="162"/>
    </row>
    <row r="166" spans="1:12" x14ac:dyDescent="0.3">
      <c r="A166" s="162"/>
      <c r="L166" s="162"/>
    </row>
    <row r="167" spans="1:12" x14ac:dyDescent="0.3">
      <c r="A167" s="162"/>
      <c r="L167" s="162"/>
    </row>
    <row r="168" spans="1:12" x14ac:dyDescent="0.3">
      <c r="A168" s="162"/>
      <c r="L168" s="162"/>
    </row>
    <row r="169" spans="1:12" x14ac:dyDescent="0.3">
      <c r="A169" s="162"/>
      <c r="L169" s="162"/>
    </row>
    <row r="170" spans="1:12" x14ac:dyDescent="0.3">
      <c r="A170" s="162"/>
      <c r="L170" s="162"/>
    </row>
    <row r="171" spans="1:12" x14ac:dyDescent="0.3">
      <c r="A171" s="162"/>
      <c r="L171" s="162"/>
    </row>
  </sheetData>
  <customSheetViews>
    <customSheetView guid="{018AB515-AB17-4172-9F06-1432D1C49B1F}" showPageBreaks="1" showGridLines="0" printArea="1" topLeftCell="A20">
      <selection activeCell="N26" sqref="N26"/>
      <pageMargins left="0.75" right="0.75" top="1" bottom="1" header="0.5" footer="0.5"/>
      <pageSetup scale="77" orientation="portrait" r:id="rId1"/>
      <headerFooter alignWithMargins="0"/>
    </customSheetView>
    <customSheetView guid="{2AD44DDD-20C4-405B-8AAF-6409521CD900}" showGridLines="0">
      <selection activeCell="N26" sqref="N26"/>
      <pageMargins left="0.75" right="0.75" top="1" bottom="1" header="0.5" footer="0.5"/>
      <pageSetup scale="77" orientation="portrait" r:id="rId2"/>
      <headerFooter alignWithMargins="0"/>
    </customSheetView>
    <customSheetView guid="{22567D11-EBB8-4CE8-80E0-9D844DBA6A3C}" scale="85" showGridLines="0">
      <selection activeCell="N26" sqref="N26"/>
      <pageMargins left="0.75" right="0.75" top="1" bottom="1" header="0.5" footer="0.5"/>
      <pageSetup scale="77" orientation="portrait" r:id="rId3"/>
      <headerFooter alignWithMargins="0"/>
    </customSheetView>
  </customSheetViews>
  <mergeCells count="19">
    <mergeCell ref="A31:C31"/>
    <mergeCell ref="D31:L31"/>
    <mergeCell ref="A19:C19"/>
    <mergeCell ref="D19:L19"/>
    <mergeCell ref="A20:C20"/>
    <mergeCell ref="D20:L20"/>
    <mergeCell ref="A30:C30"/>
    <mergeCell ref="D30:L30"/>
    <mergeCell ref="A24:C24"/>
    <mergeCell ref="D24:L24"/>
    <mergeCell ref="A25:C25"/>
    <mergeCell ref="D25:L25"/>
    <mergeCell ref="A26:C26"/>
    <mergeCell ref="D26:L26"/>
    <mergeCell ref="A14:L14"/>
    <mergeCell ref="A15:L15"/>
    <mergeCell ref="A16:L16"/>
    <mergeCell ref="A18:C18"/>
    <mergeCell ref="D18:L18"/>
  </mergeCells>
  <pageMargins left="0.75" right="0.75" top="1" bottom="1" header="0.5" footer="0.5"/>
  <pageSetup scale="77"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E277"/>
  <sheetViews>
    <sheetView topLeftCell="A74" workbookViewId="0">
      <selection activeCell="A265" sqref="A265:E277"/>
    </sheetView>
  </sheetViews>
  <sheetFormatPr defaultColWidth="13.26953125" defaultRowHeight="14.5" x14ac:dyDescent="0.35"/>
  <cols>
    <col min="1" max="1" width="13.26953125" style="791"/>
    <col min="2" max="2" width="53.26953125" style="791" customWidth="1"/>
    <col min="3" max="3" width="36.453125" style="791" customWidth="1"/>
    <col min="4" max="4" width="46.81640625" style="791" customWidth="1"/>
    <col min="5" max="5" width="23.54296875" style="791" customWidth="1"/>
    <col min="6" max="16384" width="13.26953125" style="791"/>
  </cols>
  <sheetData>
    <row r="1" spans="1:5" s="1107" customFormat="1" x14ac:dyDescent="0.35">
      <c r="A1" s="1106" t="s">
        <v>772</v>
      </c>
      <c r="B1" s="1106" t="s">
        <v>773</v>
      </c>
      <c r="C1" s="1106" t="s">
        <v>774</v>
      </c>
      <c r="D1" s="1106" t="s">
        <v>775</v>
      </c>
      <c r="E1" s="1106" t="s">
        <v>776</v>
      </c>
    </row>
    <row r="2" spans="1:5" x14ac:dyDescent="0.35">
      <c r="A2" s="1108" t="s">
        <v>777</v>
      </c>
      <c r="B2" s="1108"/>
      <c r="C2" s="1108"/>
      <c r="D2" s="1108"/>
      <c r="E2" s="1108"/>
    </row>
    <row r="3" spans="1:5" x14ac:dyDescent="0.35">
      <c r="A3" s="1110" t="s">
        <v>778</v>
      </c>
      <c r="B3" s="1110" t="s">
        <v>511</v>
      </c>
      <c r="C3" s="1110" t="s">
        <v>779</v>
      </c>
      <c r="D3" s="1110" t="s">
        <v>780</v>
      </c>
      <c r="E3" s="1110" t="s">
        <v>629</v>
      </c>
    </row>
    <row r="4" spans="1:5" x14ac:dyDescent="0.35">
      <c r="A4" s="1110" t="s">
        <v>1351</v>
      </c>
      <c r="B4" s="1110" t="s">
        <v>1485</v>
      </c>
      <c r="C4" s="1110" t="s">
        <v>781</v>
      </c>
      <c r="D4" s="1110" t="s">
        <v>782</v>
      </c>
      <c r="E4" s="1110" t="s">
        <v>783</v>
      </c>
    </row>
    <row r="5" spans="1:5" x14ac:dyDescent="0.35">
      <c r="A5" s="1110" t="s">
        <v>784</v>
      </c>
      <c r="B5" s="1110" t="s">
        <v>785</v>
      </c>
      <c r="C5" s="1110" t="s">
        <v>786</v>
      </c>
      <c r="D5" s="1110" t="s">
        <v>786</v>
      </c>
      <c r="E5" s="1110" t="s">
        <v>355</v>
      </c>
    </row>
    <row r="6" spans="1:5" x14ac:dyDescent="0.35">
      <c r="A6" s="1110" t="s">
        <v>787</v>
      </c>
      <c r="B6" s="1110" t="s">
        <v>788</v>
      </c>
      <c r="C6" s="1110" t="s">
        <v>786</v>
      </c>
      <c r="D6" s="1110" t="s">
        <v>786</v>
      </c>
      <c r="E6" s="1110" t="s">
        <v>355</v>
      </c>
    </row>
    <row r="7" spans="1:5" x14ac:dyDescent="0.35">
      <c r="A7" s="1110" t="s">
        <v>1352</v>
      </c>
      <c r="B7" s="1110" t="s">
        <v>789</v>
      </c>
      <c r="C7" s="1110" t="s">
        <v>786</v>
      </c>
      <c r="D7" s="1110" t="s">
        <v>786</v>
      </c>
      <c r="E7" s="1110" t="s">
        <v>355</v>
      </c>
    </row>
    <row r="8" spans="1:5" x14ac:dyDescent="0.35">
      <c r="A8" s="1110" t="s">
        <v>790</v>
      </c>
      <c r="B8" s="1110" t="s">
        <v>662</v>
      </c>
      <c r="C8" s="1110" t="s">
        <v>791</v>
      </c>
      <c r="D8" s="1110" t="s">
        <v>792</v>
      </c>
      <c r="E8" s="1110" t="s">
        <v>790</v>
      </c>
    </row>
    <row r="9" spans="1:5" x14ac:dyDescent="0.35">
      <c r="A9" s="1110" t="s">
        <v>793</v>
      </c>
      <c r="B9" s="1110" t="s">
        <v>794</v>
      </c>
      <c r="C9" s="1110" t="s">
        <v>781</v>
      </c>
      <c r="D9" s="1110" t="s">
        <v>795</v>
      </c>
      <c r="E9" s="1110" t="s">
        <v>793</v>
      </c>
    </row>
    <row r="10" spans="1:5" x14ac:dyDescent="0.35">
      <c r="A10" s="1110" t="s">
        <v>796</v>
      </c>
      <c r="B10" s="1110" t="s">
        <v>1460</v>
      </c>
      <c r="C10" s="1110" t="s">
        <v>781</v>
      </c>
      <c r="D10" s="1110" t="s">
        <v>797</v>
      </c>
      <c r="E10" s="1110" t="s">
        <v>796</v>
      </c>
    </row>
    <row r="11" spans="1:5" x14ac:dyDescent="0.35">
      <c r="A11" s="1110" t="s">
        <v>798</v>
      </c>
      <c r="B11" s="1110" t="s">
        <v>799</v>
      </c>
      <c r="C11" s="1110" t="s">
        <v>800</v>
      </c>
      <c r="D11" s="1110" t="s">
        <v>801</v>
      </c>
      <c r="E11" s="1110" t="s">
        <v>798</v>
      </c>
    </row>
    <row r="12" spans="1:5" x14ac:dyDescent="0.35">
      <c r="A12" s="1110" t="s">
        <v>802</v>
      </c>
      <c r="B12" s="1110" t="s">
        <v>1486</v>
      </c>
      <c r="C12" s="1110" t="s">
        <v>803</v>
      </c>
      <c r="D12" s="1110" t="s">
        <v>804</v>
      </c>
      <c r="E12" s="1110" t="s">
        <v>802</v>
      </c>
    </row>
    <row r="13" spans="1:5" x14ac:dyDescent="0.35">
      <c r="A13" s="1110" t="s">
        <v>805</v>
      </c>
      <c r="B13" s="1110" t="s">
        <v>55</v>
      </c>
      <c r="C13" s="1110" t="s">
        <v>791</v>
      </c>
      <c r="D13" s="1110" t="s">
        <v>806</v>
      </c>
      <c r="E13" s="1110" t="s">
        <v>805</v>
      </c>
    </row>
    <row r="14" spans="1:5" x14ac:dyDescent="0.35">
      <c r="A14" s="1110" t="s">
        <v>542</v>
      </c>
      <c r="B14" s="1110" t="s">
        <v>322</v>
      </c>
      <c r="C14" s="1110" t="s">
        <v>791</v>
      </c>
      <c r="D14" s="1110" t="s">
        <v>807</v>
      </c>
      <c r="E14" s="1110" t="s">
        <v>542</v>
      </c>
    </row>
    <row r="15" spans="1:5" x14ac:dyDescent="0.35">
      <c r="A15" s="1108" t="s">
        <v>1447</v>
      </c>
      <c r="B15" s="1108"/>
      <c r="C15" s="1109"/>
      <c r="D15" s="1109"/>
      <c r="E15" s="1109"/>
    </row>
    <row r="16" spans="1:5" x14ac:dyDescent="0.35">
      <c r="A16" s="1110" t="s">
        <v>808</v>
      </c>
      <c r="B16" s="1110" t="s">
        <v>809</v>
      </c>
      <c r="C16" s="1110" t="s">
        <v>786</v>
      </c>
      <c r="D16" s="1110" t="s">
        <v>786</v>
      </c>
      <c r="E16" s="1110" t="s">
        <v>355</v>
      </c>
    </row>
    <row r="17" spans="1:5" x14ac:dyDescent="0.35">
      <c r="A17" s="1110" t="s">
        <v>808</v>
      </c>
      <c r="B17" s="1110" t="s">
        <v>663</v>
      </c>
      <c r="C17" s="1110" t="s">
        <v>791</v>
      </c>
      <c r="D17" s="1110" t="s">
        <v>810</v>
      </c>
      <c r="E17" s="1110" t="s">
        <v>808</v>
      </c>
    </row>
    <row r="18" spans="1:5" x14ac:dyDescent="0.35">
      <c r="A18" s="1110" t="s">
        <v>811</v>
      </c>
      <c r="B18" s="1110" t="s">
        <v>1487</v>
      </c>
      <c r="C18" s="1110" t="s">
        <v>786</v>
      </c>
      <c r="D18" s="1110" t="s">
        <v>786</v>
      </c>
      <c r="E18" s="1110" t="s">
        <v>355</v>
      </c>
    </row>
    <row r="19" spans="1:5" x14ac:dyDescent="0.35">
      <c r="A19" s="1110" t="s">
        <v>812</v>
      </c>
      <c r="B19" s="1110" t="s">
        <v>1448</v>
      </c>
      <c r="C19" s="1110" t="s">
        <v>813</v>
      </c>
      <c r="D19" s="1110" t="s">
        <v>814</v>
      </c>
      <c r="E19" s="1110" t="s">
        <v>815</v>
      </c>
    </row>
    <row r="20" spans="1:5" x14ac:dyDescent="0.35">
      <c r="A20" s="1110" t="s">
        <v>816</v>
      </c>
      <c r="B20" s="1110" t="s">
        <v>1449</v>
      </c>
      <c r="C20" s="1110" t="s">
        <v>813</v>
      </c>
      <c r="D20" s="1110" t="s">
        <v>814</v>
      </c>
      <c r="E20" s="1110" t="s">
        <v>817</v>
      </c>
    </row>
    <row r="21" spans="1:5" x14ac:dyDescent="0.35">
      <c r="A21" s="1110" t="s">
        <v>818</v>
      </c>
      <c r="B21" s="1110" t="s">
        <v>1450</v>
      </c>
      <c r="C21" s="1110" t="s">
        <v>813</v>
      </c>
      <c r="D21" s="1110" t="s">
        <v>814</v>
      </c>
      <c r="E21" s="1110" t="s">
        <v>819</v>
      </c>
    </row>
    <row r="22" spans="1:5" x14ac:dyDescent="0.35">
      <c r="A22" s="1110" t="s">
        <v>820</v>
      </c>
      <c r="B22" s="1110" t="s">
        <v>1451</v>
      </c>
      <c r="C22" s="1110" t="s">
        <v>813</v>
      </c>
      <c r="D22" s="1110" t="s">
        <v>821</v>
      </c>
      <c r="E22" s="1110" t="s">
        <v>822</v>
      </c>
    </row>
    <row r="23" spans="1:5" x14ac:dyDescent="0.35">
      <c r="A23" s="1110" t="s">
        <v>823</v>
      </c>
      <c r="B23" s="1110" t="s">
        <v>1452</v>
      </c>
      <c r="C23" s="1110" t="s">
        <v>800</v>
      </c>
      <c r="D23" s="1110" t="s">
        <v>824</v>
      </c>
      <c r="E23" s="1110" t="s">
        <v>825</v>
      </c>
    </row>
    <row r="24" spans="1:5" x14ac:dyDescent="0.35">
      <c r="A24" s="1110" t="s">
        <v>826</v>
      </c>
      <c r="B24" s="1110" t="s">
        <v>1453</v>
      </c>
      <c r="C24" s="1110" t="s">
        <v>786</v>
      </c>
      <c r="D24" s="1110" t="s">
        <v>786</v>
      </c>
      <c r="E24" s="1110" t="s">
        <v>355</v>
      </c>
    </row>
    <row r="25" spans="1:5" x14ac:dyDescent="0.35">
      <c r="A25" s="1110" t="s">
        <v>827</v>
      </c>
      <c r="B25" s="1110" t="s">
        <v>828</v>
      </c>
      <c r="C25" s="1110" t="s">
        <v>786</v>
      </c>
      <c r="D25" s="1110" t="s">
        <v>786</v>
      </c>
      <c r="E25" s="1110" t="s">
        <v>355</v>
      </c>
    </row>
    <row r="26" spans="1:5" x14ac:dyDescent="0.35">
      <c r="A26" s="1110" t="s">
        <v>829</v>
      </c>
      <c r="B26" s="1110" t="s">
        <v>1488</v>
      </c>
      <c r="C26" s="1110" t="s">
        <v>786</v>
      </c>
      <c r="D26" s="1110" t="s">
        <v>786</v>
      </c>
      <c r="E26" s="1110" t="s">
        <v>355</v>
      </c>
    </row>
    <row r="27" spans="1:5" x14ac:dyDescent="0.35">
      <c r="A27" s="1108" t="s">
        <v>830</v>
      </c>
      <c r="B27" s="1108"/>
      <c r="C27" s="1109"/>
      <c r="D27" s="1109"/>
      <c r="E27" s="1109"/>
    </row>
    <row r="28" spans="1:5" x14ac:dyDescent="0.35">
      <c r="A28" s="1110" t="s">
        <v>831</v>
      </c>
      <c r="B28" s="1110" t="s">
        <v>832</v>
      </c>
      <c r="C28" s="1110" t="s">
        <v>786</v>
      </c>
      <c r="D28" s="1110" t="s">
        <v>786</v>
      </c>
      <c r="E28" s="1110" t="s">
        <v>355</v>
      </c>
    </row>
    <row r="29" spans="1:5" x14ac:dyDescent="0.35">
      <c r="A29" s="1110" t="s">
        <v>833</v>
      </c>
      <c r="B29" s="1110" t="s">
        <v>834</v>
      </c>
      <c r="C29" s="1110" t="s">
        <v>813</v>
      </c>
      <c r="D29" s="1110" t="s">
        <v>835</v>
      </c>
      <c r="E29" s="1110" t="s">
        <v>836</v>
      </c>
    </row>
    <row r="30" spans="1:5" x14ac:dyDescent="0.35">
      <c r="A30" s="1110" t="s">
        <v>837</v>
      </c>
      <c r="B30" s="1110" t="s">
        <v>838</v>
      </c>
      <c r="C30" s="1110" t="s">
        <v>813</v>
      </c>
      <c r="D30" s="1110" t="s">
        <v>821</v>
      </c>
      <c r="E30" s="1110" t="s">
        <v>839</v>
      </c>
    </row>
    <row r="31" spans="1:5" x14ac:dyDescent="0.35">
      <c r="A31" s="1110" t="s">
        <v>595</v>
      </c>
      <c r="B31" s="1110" t="s">
        <v>840</v>
      </c>
      <c r="C31" s="1110" t="s">
        <v>779</v>
      </c>
      <c r="D31" s="1110" t="s">
        <v>841</v>
      </c>
      <c r="E31" s="1110" t="s">
        <v>633</v>
      </c>
    </row>
    <row r="32" spans="1:5" x14ac:dyDescent="0.35">
      <c r="A32" s="1110" t="s">
        <v>596</v>
      </c>
      <c r="B32" s="1110" t="s">
        <v>197</v>
      </c>
      <c r="C32" s="1110" t="s">
        <v>842</v>
      </c>
      <c r="D32" s="1110" t="s">
        <v>843</v>
      </c>
      <c r="E32" s="1110" t="s">
        <v>634</v>
      </c>
    </row>
    <row r="33" spans="1:5" x14ac:dyDescent="0.35">
      <c r="A33" s="1110" t="s">
        <v>844</v>
      </c>
      <c r="B33" s="1110" t="s">
        <v>845</v>
      </c>
      <c r="C33" s="1110" t="s">
        <v>786</v>
      </c>
      <c r="D33" s="1110" t="s">
        <v>786</v>
      </c>
      <c r="E33" s="1110" t="s">
        <v>355</v>
      </c>
    </row>
    <row r="34" spans="1:5" x14ac:dyDescent="0.35">
      <c r="A34" s="1110" t="s">
        <v>846</v>
      </c>
      <c r="B34" s="1110" t="s">
        <v>847</v>
      </c>
      <c r="C34" s="1110" t="s">
        <v>786</v>
      </c>
      <c r="D34" s="1110" t="s">
        <v>786</v>
      </c>
      <c r="E34" s="1110" t="s">
        <v>355</v>
      </c>
    </row>
    <row r="35" spans="1:5" x14ac:dyDescent="0.35">
      <c r="A35" s="1110" t="s">
        <v>599</v>
      </c>
      <c r="B35" s="1110" t="s">
        <v>848</v>
      </c>
      <c r="C35" s="1110" t="s">
        <v>803</v>
      </c>
      <c r="D35" s="1110" t="s">
        <v>849</v>
      </c>
      <c r="E35" s="1110" t="s">
        <v>596</v>
      </c>
    </row>
    <row r="36" spans="1:5" x14ac:dyDescent="0.35">
      <c r="A36" s="1110" t="s">
        <v>850</v>
      </c>
      <c r="B36" s="1110" t="s">
        <v>851</v>
      </c>
      <c r="C36" s="1110" t="s">
        <v>852</v>
      </c>
      <c r="D36" s="1110" t="s">
        <v>853</v>
      </c>
      <c r="E36" s="1110" t="s">
        <v>355</v>
      </c>
    </row>
    <row r="37" spans="1:5" x14ac:dyDescent="0.35">
      <c r="A37" s="1110" t="s">
        <v>854</v>
      </c>
      <c r="B37" s="1110" t="s">
        <v>855</v>
      </c>
      <c r="C37" s="1110" t="s">
        <v>852</v>
      </c>
      <c r="D37" s="1110" t="s">
        <v>853</v>
      </c>
      <c r="E37" s="1110" t="s">
        <v>355</v>
      </c>
    </row>
    <row r="38" spans="1:5" x14ac:dyDescent="0.35">
      <c r="A38" s="1110" t="s">
        <v>597</v>
      </c>
      <c r="B38" s="1110" t="s">
        <v>486</v>
      </c>
      <c r="C38" s="1110" t="s">
        <v>791</v>
      </c>
      <c r="D38" s="1110" t="s">
        <v>856</v>
      </c>
      <c r="E38" s="1110" t="s">
        <v>597</v>
      </c>
    </row>
    <row r="39" spans="1:5" x14ac:dyDescent="0.35">
      <c r="A39" s="1110" t="s">
        <v>598</v>
      </c>
      <c r="B39" s="1110" t="s">
        <v>172</v>
      </c>
      <c r="C39" s="1110" t="s">
        <v>791</v>
      </c>
      <c r="D39" s="1110" t="s">
        <v>857</v>
      </c>
      <c r="E39" s="1110" t="s">
        <v>598</v>
      </c>
    </row>
    <row r="40" spans="1:5" x14ac:dyDescent="0.35">
      <c r="A40" s="1110" t="s">
        <v>858</v>
      </c>
      <c r="B40" s="1110" t="s">
        <v>859</v>
      </c>
      <c r="C40" s="1110" t="s">
        <v>786</v>
      </c>
      <c r="D40" s="1110" t="s">
        <v>786</v>
      </c>
      <c r="E40" s="1110" t="s">
        <v>355</v>
      </c>
    </row>
    <row r="41" spans="1:5" x14ac:dyDescent="0.35">
      <c r="A41" s="1110" t="s">
        <v>860</v>
      </c>
      <c r="B41" s="1110" t="s">
        <v>861</v>
      </c>
      <c r="C41" s="1110" t="s">
        <v>786</v>
      </c>
      <c r="D41" s="1110" t="s">
        <v>786</v>
      </c>
      <c r="E41" s="1110" t="s">
        <v>355</v>
      </c>
    </row>
    <row r="42" spans="1:5" x14ac:dyDescent="0.35">
      <c r="A42" s="1110" t="s">
        <v>862</v>
      </c>
      <c r="B42" s="1110" t="s">
        <v>863</v>
      </c>
      <c r="C42" s="1110" t="s">
        <v>800</v>
      </c>
      <c r="D42" s="1110" t="s">
        <v>864</v>
      </c>
      <c r="E42" s="1110" t="s">
        <v>860</v>
      </c>
    </row>
    <row r="43" spans="1:5" x14ac:dyDescent="0.35">
      <c r="A43" s="1110" t="s">
        <v>865</v>
      </c>
      <c r="B43" s="1110" t="s">
        <v>866</v>
      </c>
      <c r="C43" s="1110" t="s">
        <v>852</v>
      </c>
      <c r="D43" s="1110" t="s">
        <v>867</v>
      </c>
      <c r="E43" s="1110" t="s">
        <v>355</v>
      </c>
    </row>
    <row r="44" spans="1:5" x14ac:dyDescent="0.35">
      <c r="A44" s="1110" t="s">
        <v>868</v>
      </c>
      <c r="B44" s="1110" t="s">
        <v>24</v>
      </c>
      <c r="C44" s="1110" t="s">
        <v>852</v>
      </c>
      <c r="D44" s="1110" t="s">
        <v>867</v>
      </c>
      <c r="E44" s="1110" t="s">
        <v>355</v>
      </c>
    </row>
    <row r="45" spans="1:5" x14ac:dyDescent="0.35">
      <c r="A45" s="1110" t="s">
        <v>869</v>
      </c>
      <c r="B45" s="1110" t="s">
        <v>870</v>
      </c>
      <c r="C45" s="1110" t="s">
        <v>786</v>
      </c>
      <c r="D45" s="1110" t="s">
        <v>786</v>
      </c>
      <c r="E45" s="1110" t="s">
        <v>355</v>
      </c>
    </row>
    <row r="46" spans="1:5" x14ac:dyDescent="0.35">
      <c r="A46" s="1110" t="s">
        <v>871</v>
      </c>
      <c r="B46" s="1110" t="s">
        <v>872</v>
      </c>
      <c r="C46" s="1110" t="s">
        <v>779</v>
      </c>
      <c r="D46" s="1110" t="s">
        <v>873</v>
      </c>
      <c r="E46" s="1110" t="s">
        <v>632</v>
      </c>
    </row>
    <row r="47" spans="1:5" x14ac:dyDescent="0.35">
      <c r="A47" s="1110" t="s">
        <v>874</v>
      </c>
      <c r="B47" s="1110" t="s">
        <v>875</v>
      </c>
      <c r="C47" s="1110" t="s">
        <v>786</v>
      </c>
      <c r="D47" s="1110" t="s">
        <v>786</v>
      </c>
      <c r="E47" s="1110" t="s">
        <v>355</v>
      </c>
    </row>
    <row r="48" spans="1:5" x14ac:dyDescent="0.35">
      <c r="A48" s="1110" t="s">
        <v>876</v>
      </c>
      <c r="B48" s="1110" t="s">
        <v>877</v>
      </c>
      <c r="C48" s="1110" t="s">
        <v>786</v>
      </c>
      <c r="D48" s="1110" t="s">
        <v>786</v>
      </c>
      <c r="E48" s="1110" t="s">
        <v>355</v>
      </c>
    </row>
    <row r="49" spans="1:5" x14ac:dyDescent="0.35">
      <c r="A49" s="1110" t="s">
        <v>878</v>
      </c>
      <c r="B49" s="1110" t="s">
        <v>879</v>
      </c>
      <c r="C49" s="1110" t="s">
        <v>786</v>
      </c>
      <c r="D49" s="1110" t="s">
        <v>786</v>
      </c>
      <c r="E49" s="1110" t="s">
        <v>355</v>
      </c>
    </row>
    <row r="50" spans="1:5" x14ac:dyDescent="0.35">
      <c r="A50" s="1110" t="s">
        <v>880</v>
      </c>
      <c r="B50" s="1110" t="s">
        <v>881</v>
      </c>
      <c r="C50" s="1110" t="s">
        <v>786</v>
      </c>
      <c r="D50" s="1110" t="s">
        <v>786</v>
      </c>
      <c r="E50" s="1110" t="s">
        <v>355</v>
      </c>
    </row>
    <row r="51" spans="1:5" x14ac:dyDescent="0.35">
      <c r="A51" s="1110" t="s">
        <v>882</v>
      </c>
      <c r="B51" s="1110" t="s">
        <v>883</v>
      </c>
      <c r="C51" s="1110" t="s">
        <v>786</v>
      </c>
      <c r="D51" s="1110" t="s">
        <v>786</v>
      </c>
      <c r="E51" s="1110" t="s">
        <v>355</v>
      </c>
    </row>
    <row r="52" spans="1:5" x14ac:dyDescent="0.35">
      <c r="A52" s="1110" t="s">
        <v>884</v>
      </c>
      <c r="B52" s="1110" t="s">
        <v>304</v>
      </c>
      <c r="C52" s="1110" t="s">
        <v>779</v>
      </c>
      <c r="D52" s="1110" t="s">
        <v>885</v>
      </c>
      <c r="E52" s="1110" t="s">
        <v>635</v>
      </c>
    </row>
    <row r="53" spans="1:5" x14ac:dyDescent="0.35">
      <c r="A53" s="1110" t="s">
        <v>600</v>
      </c>
      <c r="B53" s="1110" t="s">
        <v>886</v>
      </c>
      <c r="C53" s="1110" t="s">
        <v>813</v>
      </c>
      <c r="D53" s="1110" t="s">
        <v>887</v>
      </c>
      <c r="E53" s="1110" t="s">
        <v>882</v>
      </c>
    </row>
    <row r="54" spans="1:5" x14ac:dyDescent="0.35">
      <c r="A54" s="1110" t="s">
        <v>888</v>
      </c>
      <c r="B54" s="1110" t="s">
        <v>889</v>
      </c>
      <c r="C54" s="1110" t="s">
        <v>852</v>
      </c>
      <c r="D54" s="1110" t="s">
        <v>890</v>
      </c>
      <c r="E54" s="1110" t="s">
        <v>355</v>
      </c>
    </row>
    <row r="55" spans="1:5" x14ac:dyDescent="0.35">
      <c r="A55" s="1110" t="s">
        <v>891</v>
      </c>
      <c r="B55" s="1110" t="s">
        <v>892</v>
      </c>
      <c r="C55" s="1110" t="s">
        <v>852</v>
      </c>
      <c r="D55" s="1110" t="s">
        <v>890</v>
      </c>
      <c r="E55" s="1110" t="s">
        <v>355</v>
      </c>
    </row>
    <row r="56" spans="1:5" x14ac:dyDescent="0.35">
      <c r="A56" s="1110" t="s">
        <v>601</v>
      </c>
      <c r="B56" s="1110" t="s">
        <v>1454</v>
      </c>
      <c r="C56" s="1110" t="s">
        <v>786</v>
      </c>
      <c r="D56" s="1110" t="s">
        <v>786</v>
      </c>
      <c r="E56" s="1110" t="s">
        <v>355</v>
      </c>
    </row>
    <row r="57" spans="1:5" x14ac:dyDescent="0.35">
      <c r="A57" s="1110" t="s">
        <v>440</v>
      </c>
      <c r="B57" s="1110" t="s">
        <v>245</v>
      </c>
      <c r="C57" s="1110" t="s">
        <v>779</v>
      </c>
      <c r="D57" s="1110" t="s">
        <v>893</v>
      </c>
      <c r="E57" s="1110" t="s">
        <v>636</v>
      </c>
    </row>
    <row r="58" spans="1:5" x14ac:dyDescent="0.35">
      <c r="A58" s="1110" t="s">
        <v>894</v>
      </c>
      <c r="B58" s="1110" t="s">
        <v>1489</v>
      </c>
      <c r="C58" s="1110" t="s">
        <v>786</v>
      </c>
      <c r="D58" s="1110" t="s">
        <v>786</v>
      </c>
      <c r="E58" s="1110" t="s">
        <v>355</v>
      </c>
    </row>
    <row r="59" spans="1:5" x14ac:dyDescent="0.35">
      <c r="A59" s="1110" t="s">
        <v>895</v>
      </c>
      <c r="B59" s="1110" t="s">
        <v>896</v>
      </c>
      <c r="C59" s="1110" t="s">
        <v>779</v>
      </c>
      <c r="D59" s="1110" t="s">
        <v>897</v>
      </c>
      <c r="E59" s="1110" t="s">
        <v>898</v>
      </c>
    </row>
    <row r="60" spans="1:5" x14ac:dyDescent="0.35">
      <c r="A60" s="1110" t="s">
        <v>899</v>
      </c>
      <c r="B60" s="1110" t="s">
        <v>900</v>
      </c>
      <c r="C60" s="1110" t="s">
        <v>779</v>
      </c>
      <c r="D60" s="1110" t="s">
        <v>901</v>
      </c>
      <c r="E60" s="1110" t="s">
        <v>902</v>
      </c>
    </row>
    <row r="61" spans="1:5" x14ac:dyDescent="0.35">
      <c r="A61" s="1110" t="s">
        <v>903</v>
      </c>
      <c r="B61" s="1110" t="s">
        <v>904</v>
      </c>
      <c r="C61" s="1110" t="s">
        <v>779</v>
      </c>
      <c r="D61" s="1110" t="s">
        <v>905</v>
      </c>
      <c r="E61" s="1110" t="s">
        <v>906</v>
      </c>
    </row>
    <row r="62" spans="1:5" x14ac:dyDescent="0.35">
      <c r="A62" s="1110" t="s">
        <v>907</v>
      </c>
      <c r="B62" s="1110" t="s">
        <v>908</v>
      </c>
      <c r="C62" s="1110" t="s">
        <v>786</v>
      </c>
      <c r="D62" s="1110" t="s">
        <v>786</v>
      </c>
      <c r="E62" s="1110" t="s">
        <v>355</v>
      </c>
    </row>
    <row r="63" spans="1:5" x14ac:dyDescent="0.35">
      <c r="A63" s="1110" t="s">
        <v>909</v>
      </c>
      <c r="B63" s="1110" t="s">
        <v>910</v>
      </c>
      <c r="C63" s="1110" t="s">
        <v>786</v>
      </c>
      <c r="D63" s="1110" t="s">
        <v>786</v>
      </c>
      <c r="E63" s="1110" t="s">
        <v>355</v>
      </c>
    </row>
    <row r="64" spans="1:5" x14ac:dyDescent="0.35">
      <c r="A64" s="1110" t="s">
        <v>911</v>
      </c>
      <c r="B64" s="1110" t="s">
        <v>912</v>
      </c>
      <c r="C64" s="1110" t="s">
        <v>786</v>
      </c>
      <c r="D64" s="1110" t="s">
        <v>786</v>
      </c>
      <c r="E64" s="1110" t="s">
        <v>355</v>
      </c>
    </row>
    <row r="65" spans="1:5" x14ac:dyDescent="0.35">
      <c r="A65" s="1108" t="s">
        <v>913</v>
      </c>
      <c r="B65" s="1108"/>
      <c r="C65" s="1109"/>
      <c r="D65" s="1109"/>
      <c r="E65" s="1109"/>
    </row>
    <row r="66" spans="1:5" x14ac:dyDescent="0.35">
      <c r="A66" s="1110" t="s">
        <v>914</v>
      </c>
      <c r="B66" s="1110" t="s">
        <v>915</v>
      </c>
      <c r="C66" s="1110" t="s">
        <v>786</v>
      </c>
      <c r="D66" s="1110" t="s">
        <v>786</v>
      </c>
      <c r="E66" s="1110" t="s">
        <v>355</v>
      </c>
    </row>
    <row r="67" spans="1:5" x14ac:dyDescent="0.35">
      <c r="A67" s="1110" t="s">
        <v>916</v>
      </c>
      <c r="B67" s="1110" t="s">
        <v>917</v>
      </c>
      <c r="C67" s="1110" t="s">
        <v>918</v>
      </c>
      <c r="D67" s="1110" t="s">
        <v>919</v>
      </c>
      <c r="E67" s="1110" t="s">
        <v>914</v>
      </c>
    </row>
    <row r="68" spans="1:5" x14ac:dyDescent="0.35">
      <c r="A68" s="1110" t="s">
        <v>920</v>
      </c>
      <c r="B68" s="1110" t="s">
        <v>202</v>
      </c>
      <c r="C68" s="1110" t="s">
        <v>921</v>
      </c>
      <c r="D68" s="1110" t="s">
        <v>922</v>
      </c>
      <c r="E68" s="1110" t="s">
        <v>920</v>
      </c>
    </row>
    <row r="69" spans="1:5" x14ac:dyDescent="0.35">
      <c r="A69" s="1110" t="s">
        <v>533</v>
      </c>
      <c r="B69" s="1110" t="s">
        <v>923</v>
      </c>
      <c r="C69" s="1110" t="s">
        <v>786</v>
      </c>
      <c r="D69" s="1110" t="s">
        <v>786</v>
      </c>
      <c r="E69" s="1110" t="s">
        <v>355</v>
      </c>
    </row>
    <row r="70" spans="1:5" x14ac:dyDescent="0.35">
      <c r="A70" s="1110" t="s">
        <v>535</v>
      </c>
      <c r="B70" s="1110" t="s">
        <v>924</v>
      </c>
      <c r="C70" s="1110" t="s">
        <v>781</v>
      </c>
      <c r="D70" s="1110" t="s">
        <v>925</v>
      </c>
      <c r="E70" s="1110" t="s">
        <v>916</v>
      </c>
    </row>
    <row r="71" spans="1:5" x14ac:dyDescent="0.35">
      <c r="A71" s="1110" t="s">
        <v>926</v>
      </c>
      <c r="B71" s="1110" t="s">
        <v>927</v>
      </c>
      <c r="C71" s="1110" t="s">
        <v>800</v>
      </c>
      <c r="D71" s="1110" t="s">
        <v>1490</v>
      </c>
      <c r="E71" s="1110" t="s">
        <v>928</v>
      </c>
    </row>
    <row r="72" spans="1:5" x14ac:dyDescent="0.35">
      <c r="A72" s="1110" t="s">
        <v>929</v>
      </c>
      <c r="B72" s="1110" t="s">
        <v>930</v>
      </c>
      <c r="C72" s="1110" t="s">
        <v>786</v>
      </c>
      <c r="D72" s="1110" t="s">
        <v>786</v>
      </c>
      <c r="E72" s="1110" t="s">
        <v>355</v>
      </c>
    </row>
    <row r="73" spans="1:5" x14ac:dyDescent="0.35">
      <c r="A73" s="1110" t="s">
        <v>931</v>
      </c>
      <c r="B73" s="1110" t="s">
        <v>932</v>
      </c>
      <c r="C73" s="1110" t="s">
        <v>786</v>
      </c>
      <c r="D73" s="1110" t="s">
        <v>786</v>
      </c>
      <c r="E73" s="1110" t="s">
        <v>355</v>
      </c>
    </row>
    <row r="74" spans="1:5" x14ac:dyDescent="0.35">
      <c r="A74" s="1110" t="s">
        <v>933</v>
      </c>
      <c r="B74" s="1110" t="s">
        <v>25</v>
      </c>
      <c r="C74" s="1110" t="s">
        <v>852</v>
      </c>
      <c r="D74" s="1110" t="s">
        <v>934</v>
      </c>
      <c r="E74" s="1110" t="s">
        <v>935</v>
      </c>
    </row>
    <row r="75" spans="1:5" x14ac:dyDescent="0.35">
      <c r="A75" s="1110" t="s">
        <v>936</v>
      </c>
      <c r="B75" s="1110" t="s">
        <v>937</v>
      </c>
      <c r="C75" s="1110" t="s">
        <v>786</v>
      </c>
      <c r="D75" s="1110" t="s">
        <v>786</v>
      </c>
      <c r="E75" s="1110" t="s">
        <v>355</v>
      </c>
    </row>
    <row r="76" spans="1:5" x14ac:dyDescent="0.35">
      <c r="A76" s="1110" t="s">
        <v>938</v>
      </c>
      <c r="B76" s="1110" t="s">
        <v>939</v>
      </c>
      <c r="C76" s="1110" t="s">
        <v>779</v>
      </c>
      <c r="D76" s="1110" t="s">
        <v>940</v>
      </c>
      <c r="E76" s="1110" t="s">
        <v>730</v>
      </c>
    </row>
    <row r="77" spans="1:5" x14ac:dyDescent="0.35">
      <c r="A77" s="1110" t="s">
        <v>941</v>
      </c>
      <c r="B77" s="1110" t="s">
        <v>942</v>
      </c>
      <c r="C77" s="1110" t="s">
        <v>779</v>
      </c>
      <c r="D77" s="1110" t="s">
        <v>943</v>
      </c>
      <c r="E77" s="1110" t="s">
        <v>731</v>
      </c>
    </row>
    <row r="78" spans="1:5" x14ac:dyDescent="0.35">
      <c r="A78" s="1110" t="s">
        <v>944</v>
      </c>
      <c r="B78" s="1110" t="s">
        <v>156</v>
      </c>
      <c r="C78" s="1110" t="s">
        <v>779</v>
      </c>
      <c r="D78" s="1110" t="s">
        <v>945</v>
      </c>
      <c r="E78" s="1110" t="s">
        <v>727</v>
      </c>
    </row>
    <row r="79" spans="1:5" x14ac:dyDescent="0.35">
      <c r="A79" s="1110" t="s">
        <v>946</v>
      </c>
      <c r="B79" s="1110" t="s">
        <v>26</v>
      </c>
      <c r="C79" s="1110" t="s">
        <v>779</v>
      </c>
      <c r="D79" s="1110" t="s">
        <v>947</v>
      </c>
      <c r="E79" s="1110" t="s">
        <v>732</v>
      </c>
    </row>
    <row r="80" spans="1:5" x14ac:dyDescent="0.35">
      <c r="A80" s="1110" t="s">
        <v>948</v>
      </c>
      <c r="B80" s="1110" t="s">
        <v>949</v>
      </c>
      <c r="C80" s="1110" t="s">
        <v>779</v>
      </c>
      <c r="D80" s="1110" t="s">
        <v>950</v>
      </c>
      <c r="E80" s="1110" t="s">
        <v>728</v>
      </c>
    </row>
    <row r="81" spans="1:5" x14ac:dyDescent="0.35">
      <c r="A81" s="1110" t="s">
        <v>951</v>
      </c>
      <c r="B81" s="1110" t="s">
        <v>157</v>
      </c>
      <c r="C81" s="1110" t="s">
        <v>779</v>
      </c>
      <c r="D81" s="1110" t="s">
        <v>952</v>
      </c>
      <c r="E81" s="1110" t="s">
        <v>729</v>
      </c>
    </row>
    <row r="82" spans="1:5" x14ac:dyDescent="0.35">
      <c r="A82" s="1110" t="s">
        <v>953</v>
      </c>
      <c r="B82" s="1110" t="s">
        <v>954</v>
      </c>
      <c r="C82" s="1110" t="s">
        <v>781</v>
      </c>
      <c r="D82" s="1110" t="s">
        <v>955</v>
      </c>
      <c r="E82" s="1110" t="s">
        <v>533</v>
      </c>
    </row>
    <row r="83" spans="1:5" x14ac:dyDescent="0.35">
      <c r="A83" s="1110" t="s">
        <v>956</v>
      </c>
      <c r="B83" s="1110" t="s">
        <v>957</v>
      </c>
      <c r="C83" s="1110" t="s">
        <v>786</v>
      </c>
      <c r="D83" s="1110" t="s">
        <v>786</v>
      </c>
      <c r="E83" s="1110" t="s">
        <v>355</v>
      </c>
    </row>
    <row r="84" spans="1:5" x14ac:dyDescent="0.35">
      <c r="A84" s="1110" t="s">
        <v>958</v>
      </c>
      <c r="B84" s="1110" t="s">
        <v>522</v>
      </c>
      <c r="C84" s="1110" t="s">
        <v>791</v>
      </c>
      <c r="D84" s="1110" t="s">
        <v>959</v>
      </c>
      <c r="E84" s="1110" t="s">
        <v>958</v>
      </c>
    </row>
    <row r="85" spans="1:5" x14ac:dyDescent="0.35">
      <c r="A85" s="1110" t="s">
        <v>960</v>
      </c>
      <c r="B85" s="1110" t="s">
        <v>961</v>
      </c>
      <c r="C85" s="1110" t="s">
        <v>786</v>
      </c>
      <c r="D85" s="1110" t="s">
        <v>786</v>
      </c>
      <c r="E85" s="1110" t="s">
        <v>355</v>
      </c>
    </row>
    <row r="86" spans="1:5" x14ac:dyDescent="0.35">
      <c r="A86" s="1110" t="s">
        <v>962</v>
      </c>
      <c r="B86" s="1110" t="s">
        <v>963</v>
      </c>
      <c r="C86" s="1110" t="s">
        <v>781</v>
      </c>
      <c r="D86" s="1110" t="s">
        <v>964</v>
      </c>
      <c r="E86" s="1110" t="s">
        <v>962</v>
      </c>
    </row>
    <row r="87" spans="1:5" x14ac:dyDescent="0.35">
      <c r="A87" s="1110" t="s">
        <v>537</v>
      </c>
      <c r="B87" s="1110" t="s">
        <v>965</v>
      </c>
      <c r="C87" s="1110" t="s">
        <v>966</v>
      </c>
      <c r="D87" s="1110" t="s">
        <v>967</v>
      </c>
      <c r="E87" s="1110" t="s">
        <v>733</v>
      </c>
    </row>
    <row r="88" spans="1:5" x14ac:dyDescent="0.35">
      <c r="A88" s="1110" t="s">
        <v>538</v>
      </c>
      <c r="B88" s="1110" t="s">
        <v>968</v>
      </c>
      <c r="C88" s="1110" t="s">
        <v>921</v>
      </c>
      <c r="D88" s="1110" t="s">
        <v>969</v>
      </c>
      <c r="E88" s="1110" t="s">
        <v>539</v>
      </c>
    </row>
    <row r="89" spans="1:5" x14ac:dyDescent="0.35">
      <c r="A89" s="1110" t="s">
        <v>540</v>
      </c>
      <c r="B89" s="1110" t="s">
        <v>970</v>
      </c>
      <c r="C89" s="1110" t="s">
        <v>800</v>
      </c>
      <c r="D89" s="1110" t="s">
        <v>971</v>
      </c>
      <c r="E89" s="1110" t="s">
        <v>538</v>
      </c>
    </row>
    <row r="90" spans="1:5" x14ac:dyDescent="0.35">
      <c r="A90" s="1110" t="s">
        <v>541</v>
      </c>
      <c r="B90" s="1110" t="s">
        <v>972</v>
      </c>
      <c r="C90" s="1110" t="s">
        <v>966</v>
      </c>
      <c r="D90" s="1110" t="s">
        <v>973</v>
      </c>
      <c r="E90" s="1110" t="s">
        <v>734</v>
      </c>
    </row>
    <row r="91" spans="1:5" x14ac:dyDescent="0.35">
      <c r="A91" s="1110" t="s">
        <v>974</v>
      </c>
      <c r="B91" s="1110" t="s">
        <v>249</v>
      </c>
      <c r="C91" s="1110" t="s">
        <v>779</v>
      </c>
      <c r="D91" s="1110" t="s">
        <v>975</v>
      </c>
      <c r="E91" s="1110" t="s">
        <v>735</v>
      </c>
    </row>
    <row r="92" spans="1:5" x14ac:dyDescent="0.35">
      <c r="A92" s="1110" t="s">
        <v>976</v>
      </c>
      <c r="B92" s="1110" t="s">
        <v>977</v>
      </c>
      <c r="C92" s="1110" t="s">
        <v>786</v>
      </c>
      <c r="D92" s="1110" t="s">
        <v>786</v>
      </c>
      <c r="E92" s="1110" t="s">
        <v>355</v>
      </c>
    </row>
    <row r="93" spans="1:5" x14ac:dyDescent="0.35">
      <c r="A93" s="1110" t="s">
        <v>978</v>
      </c>
      <c r="B93" s="1110" t="s">
        <v>979</v>
      </c>
      <c r="C93" s="1110" t="s">
        <v>786</v>
      </c>
      <c r="D93" s="1110" t="s">
        <v>786</v>
      </c>
      <c r="E93" s="1110" t="s">
        <v>355</v>
      </c>
    </row>
    <row r="94" spans="1:5" x14ac:dyDescent="0.35">
      <c r="A94" s="1108" t="s">
        <v>980</v>
      </c>
      <c r="B94" s="1108"/>
      <c r="C94" s="1109"/>
      <c r="D94" s="1109"/>
      <c r="E94" s="1109"/>
    </row>
    <row r="95" spans="1:5" x14ac:dyDescent="0.35">
      <c r="A95" s="1110" t="s">
        <v>981</v>
      </c>
      <c r="B95" s="1110" t="s">
        <v>982</v>
      </c>
      <c r="C95" s="1110" t="s">
        <v>781</v>
      </c>
      <c r="D95" s="1110" t="s">
        <v>983</v>
      </c>
      <c r="E95" s="1110" t="s">
        <v>981</v>
      </c>
    </row>
    <row r="96" spans="1:5" x14ac:dyDescent="0.35">
      <c r="A96" s="1110" t="s">
        <v>984</v>
      </c>
      <c r="B96" s="1110" t="s">
        <v>985</v>
      </c>
      <c r="C96" s="1110" t="s">
        <v>852</v>
      </c>
      <c r="D96" s="1110" t="s">
        <v>986</v>
      </c>
      <c r="E96" s="1110" t="s">
        <v>981</v>
      </c>
    </row>
    <row r="97" spans="1:5" x14ac:dyDescent="0.35">
      <c r="A97" s="1110" t="s">
        <v>987</v>
      </c>
      <c r="B97" s="1110" t="s">
        <v>988</v>
      </c>
      <c r="C97" s="1110" t="s">
        <v>781</v>
      </c>
      <c r="D97" s="1110" t="s">
        <v>989</v>
      </c>
      <c r="E97" s="1110" t="s">
        <v>984</v>
      </c>
    </row>
    <row r="98" spans="1:5" x14ac:dyDescent="0.35">
      <c r="A98" s="1110" t="s">
        <v>990</v>
      </c>
      <c r="B98" s="1110" t="s">
        <v>991</v>
      </c>
      <c r="C98" s="1110" t="s">
        <v>781</v>
      </c>
      <c r="D98" s="1110" t="s">
        <v>992</v>
      </c>
      <c r="E98" s="1110" t="s">
        <v>987</v>
      </c>
    </row>
    <row r="99" spans="1:5" x14ac:dyDescent="0.35">
      <c r="A99" s="1110" t="s">
        <v>993</v>
      </c>
      <c r="B99" s="1110" t="s">
        <v>59</v>
      </c>
      <c r="C99" s="1110" t="s">
        <v>813</v>
      </c>
      <c r="D99" s="1110" t="s">
        <v>994</v>
      </c>
      <c r="E99" s="1110" t="s">
        <v>990</v>
      </c>
    </row>
    <row r="100" spans="1:5" x14ac:dyDescent="0.35">
      <c r="A100" s="1110" t="s">
        <v>995</v>
      </c>
      <c r="B100" s="1110" t="s">
        <v>996</v>
      </c>
      <c r="C100" s="1110" t="s">
        <v>852</v>
      </c>
      <c r="D100" s="1110" t="s">
        <v>997</v>
      </c>
      <c r="E100" s="1110" t="s">
        <v>984</v>
      </c>
    </row>
    <row r="101" spans="1:5" x14ac:dyDescent="0.35">
      <c r="A101" s="1110" t="s">
        <v>998</v>
      </c>
      <c r="B101" s="1110" t="s">
        <v>999</v>
      </c>
      <c r="C101" s="1110" t="s">
        <v>852</v>
      </c>
      <c r="D101" s="1110" t="s">
        <v>1000</v>
      </c>
      <c r="E101" s="1110"/>
    </row>
    <row r="102" spans="1:5" x14ac:dyDescent="0.35">
      <c r="A102" s="1110" t="s">
        <v>1001</v>
      </c>
      <c r="B102" s="1110" t="s">
        <v>1455</v>
      </c>
      <c r="C102" s="1110" t="s">
        <v>786</v>
      </c>
      <c r="D102" s="1110" t="s">
        <v>786</v>
      </c>
      <c r="E102" s="1110" t="s">
        <v>355</v>
      </c>
    </row>
    <row r="103" spans="1:5" x14ac:dyDescent="0.35">
      <c r="A103" s="1110" t="s">
        <v>993</v>
      </c>
      <c r="B103" s="1110" t="s">
        <v>496</v>
      </c>
      <c r="C103" s="1110" t="s">
        <v>791</v>
      </c>
      <c r="D103" s="1110" t="s">
        <v>1002</v>
      </c>
      <c r="E103" s="1110" t="s">
        <v>1003</v>
      </c>
    </row>
    <row r="104" spans="1:5" x14ac:dyDescent="0.35">
      <c r="A104" s="1110" t="s">
        <v>1004</v>
      </c>
      <c r="B104" s="1110" t="s">
        <v>1005</v>
      </c>
      <c r="C104" s="1110" t="s">
        <v>779</v>
      </c>
      <c r="D104" s="1110" t="s">
        <v>1006</v>
      </c>
      <c r="E104" s="1110" t="s">
        <v>638</v>
      </c>
    </row>
    <row r="105" spans="1:5" x14ac:dyDescent="0.35">
      <c r="A105" s="1110" t="s">
        <v>1007</v>
      </c>
      <c r="B105" s="1110" t="s">
        <v>1008</v>
      </c>
      <c r="C105" s="1110" t="s">
        <v>786</v>
      </c>
      <c r="D105" s="1110" t="s">
        <v>786</v>
      </c>
      <c r="E105" s="1110" t="s">
        <v>355</v>
      </c>
    </row>
    <row r="106" spans="1:5" x14ac:dyDescent="0.35">
      <c r="A106" s="1110" t="s">
        <v>1009</v>
      </c>
      <c r="B106" s="1110" t="s">
        <v>1010</v>
      </c>
      <c r="C106" s="1110" t="s">
        <v>852</v>
      </c>
      <c r="D106" s="1110" t="s">
        <v>1011</v>
      </c>
      <c r="E106" s="1110" t="s">
        <v>1007</v>
      </c>
    </row>
    <row r="107" spans="1:5" x14ac:dyDescent="0.35">
      <c r="A107" s="1110" t="s">
        <v>1012</v>
      </c>
      <c r="B107" s="1110" t="s">
        <v>1013</v>
      </c>
      <c r="C107" s="1110" t="s">
        <v>852</v>
      </c>
      <c r="D107" s="1110" t="s">
        <v>1014</v>
      </c>
      <c r="E107" s="1110" t="s">
        <v>1015</v>
      </c>
    </row>
    <row r="108" spans="1:5" x14ac:dyDescent="0.35">
      <c r="A108" s="1110" t="s">
        <v>1016</v>
      </c>
      <c r="B108" s="1110" t="s">
        <v>1017</v>
      </c>
      <c r="C108" s="1110" t="s">
        <v>791</v>
      </c>
      <c r="D108" s="1110" t="s">
        <v>1018</v>
      </c>
      <c r="E108" s="1110" t="s">
        <v>1016</v>
      </c>
    </row>
    <row r="109" spans="1:5" x14ac:dyDescent="0.35">
      <c r="A109" s="1110" t="s">
        <v>1019</v>
      </c>
      <c r="B109" s="1110" t="s">
        <v>1020</v>
      </c>
      <c r="C109" s="1110" t="s">
        <v>791</v>
      </c>
      <c r="D109" s="1110" t="s">
        <v>1021</v>
      </c>
      <c r="E109" s="1110" t="s">
        <v>1019</v>
      </c>
    </row>
    <row r="110" spans="1:5" x14ac:dyDescent="0.35">
      <c r="A110" s="1110" t="s">
        <v>1022</v>
      </c>
      <c r="B110" s="1110" t="s">
        <v>1023</v>
      </c>
      <c r="C110" s="1110" t="s">
        <v>791</v>
      </c>
      <c r="D110" s="1110" t="s">
        <v>1024</v>
      </c>
      <c r="E110" s="1110" t="s">
        <v>1022</v>
      </c>
    </row>
    <row r="111" spans="1:5" x14ac:dyDescent="0.35">
      <c r="A111" s="1110" t="s">
        <v>1019</v>
      </c>
      <c r="B111" s="1110" t="s">
        <v>1025</v>
      </c>
      <c r="C111" s="1110" t="s">
        <v>786</v>
      </c>
      <c r="D111" s="1110" t="s">
        <v>786</v>
      </c>
      <c r="E111" s="1110" t="s">
        <v>355</v>
      </c>
    </row>
    <row r="112" spans="1:5" x14ac:dyDescent="0.35">
      <c r="A112" s="1110" t="s">
        <v>1026</v>
      </c>
      <c r="B112" s="1110" t="s">
        <v>1027</v>
      </c>
      <c r="C112" s="1110" t="s">
        <v>921</v>
      </c>
      <c r="D112" s="1110" t="s">
        <v>1028</v>
      </c>
      <c r="E112" s="1110" t="s">
        <v>432</v>
      </c>
    </row>
    <row r="113" spans="1:5" x14ac:dyDescent="0.35">
      <c r="A113" s="1110" t="s">
        <v>1029</v>
      </c>
      <c r="B113" s="1110" t="s">
        <v>1030</v>
      </c>
      <c r="C113" s="1110" t="s">
        <v>781</v>
      </c>
      <c r="D113" s="1110" t="s">
        <v>1031</v>
      </c>
      <c r="E113" s="1110" t="s">
        <v>432</v>
      </c>
    </row>
    <row r="114" spans="1:5" x14ac:dyDescent="0.35">
      <c r="A114" s="1110" t="s">
        <v>1032</v>
      </c>
      <c r="B114" s="1110" t="s">
        <v>239</v>
      </c>
      <c r="C114" s="1110" t="s">
        <v>921</v>
      </c>
      <c r="D114" s="1110" t="s">
        <v>1033</v>
      </c>
      <c r="E114" s="1110" t="s">
        <v>553</v>
      </c>
    </row>
    <row r="115" spans="1:5" x14ac:dyDescent="0.35">
      <c r="A115" s="1110" t="s">
        <v>552</v>
      </c>
      <c r="B115" s="1110" t="s">
        <v>1034</v>
      </c>
      <c r="C115" s="1110" t="s">
        <v>921</v>
      </c>
      <c r="D115" s="1110" t="s">
        <v>1035</v>
      </c>
      <c r="E115" s="1110" t="s">
        <v>554</v>
      </c>
    </row>
    <row r="116" spans="1:5" x14ac:dyDescent="0.35">
      <c r="A116" s="1110" t="s">
        <v>602</v>
      </c>
      <c r="B116" s="1110" t="s">
        <v>1036</v>
      </c>
      <c r="C116" s="1110" t="s">
        <v>966</v>
      </c>
      <c r="D116" s="1110" t="s">
        <v>1037</v>
      </c>
      <c r="E116" s="1110" t="s">
        <v>639</v>
      </c>
    </row>
    <row r="117" spans="1:5" x14ac:dyDescent="0.35">
      <c r="A117" s="1110" t="s">
        <v>553</v>
      </c>
      <c r="B117" s="1110" t="s">
        <v>1038</v>
      </c>
      <c r="C117" s="1110" t="s">
        <v>786</v>
      </c>
      <c r="D117" s="1110" t="s">
        <v>786</v>
      </c>
      <c r="E117" s="1110" t="s">
        <v>355</v>
      </c>
    </row>
    <row r="118" spans="1:5" x14ac:dyDescent="0.35">
      <c r="A118" s="1110" t="s">
        <v>554</v>
      </c>
      <c r="B118" s="1110" t="s">
        <v>1039</v>
      </c>
      <c r="C118" s="1110" t="s">
        <v>800</v>
      </c>
      <c r="D118" s="1110" t="s">
        <v>1040</v>
      </c>
      <c r="E118" s="1110" t="s">
        <v>555</v>
      </c>
    </row>
    <row r="119" spans="1:5" x14ac:dyDescent="0.35">
      <c r="A119" s="1110" t="s">
        <v>432</v>
      </c>
      <c r="B119" s="1110" t="s">
        <v>1041</v>
      </c>
      <c r="C119" s="1110" t="s">
        <v>786</v>
      </c>
      <c r="D119" s="1110" t="s">
        <v>786</v>
      </c>
      <c r="E119" s="1110" t="s">
        <v>355</v>
      </c>
    </row>
    <row r="120" spans="1:5" x14ac:dyDescent="0.35">
      <c r="A120" s="1110" t="s">
        <v>555</v>
      </c>
      <c r="B120" s="1110" t="s">
        <v>1042</v>
      </c>
      <c r="C120" s="1110" t="s">
        <v>781</v>
      </c>
      <c r="D120" s="1110" t="s">
        <v>1043</v>
      </c>
      <c r="E120" s="1110" t="s">
        <v>602</v>
      </c>
    </row>
    <row r="121" spans="1:5" x14ac:dyDescent="0.35">
      <c r="A121" s="1110" t="s">
        <v>603</v>
      </c>
      <c r="B121" s="1110" t="s">
        <v>1044</v>
      </c>
      <c r="C121" s="1110" t="s">
        <v>781</v>
      </c>
      <c r="D121" s="1110" t="s">
        <v>1045</v>
      </c>
      <c r="E121" s="1110" t="s">
        <v>750</v>
      </c>
    </row>
    <row r="122" spans="1:5" x14ac:dyDescent="0.35">
      <c r="A122" s="1110" t="s">
        <v>552</v>
      </c>
      <c r="B122" s="1110" t="s">
        <v>1046</v>
      </c>
      <c r="C122" s="1110" t="s">
        <v>791</v>
      </c>
      <c r="D122" s="1110" t="s">
        <v>1047</v>
      </c>
      <c r="E122" s="1110" t="s">
        <v>552</v>
      </c>
    </row>
    <row r="123" spans="1:5" x14ac:dyDescent="0.35">
      <c r="A123" s="1110" t="s">
        <v>1048</v>
      </c>
      <c r="B123" s="1110" t="s">
        <v>586</v>
      </c>
      <c r="C123" s="1110" t="s">
        <v>791</v>
      </c>
      <c r="D123" s="1110" t="s">
        <v>1049</v>
      </c>
      <c r="E123" s="1110" t="s">
        <v>552</v>
      </c>
    </row>
    <row r="124" spans="1:5" x14ac:dyDescent="0.35">
      <c r="A124" s="1110" t="s">
        <v>1050</v>
      </c>
      <c r="B124" s="1110" t="s">
        <v>1051</v>
      </c>
      <c r="C124" s="1110" t="s">
        <v>791</v>
      </c>
      <c r="D124" s="1110" t="s">
        <v>1049</v>
      </c>
      <c r="E124" s="1110" t="s">
        <v>552</v>
      </c>
    </row>
    <row r="125" spans="1:5" x14ac:dyDescent="0.35">
      <c r="A125" s="1108" t="s">
        <v>1052</v>
      </c>
      <c r="B125" s="1108"/>
      <c r="C125" s="1108"/>
      <c r="D125" s="1108"/>
      <c r="E125" s="1108"/>
    </row>
    <row r="126" spans="1:5" x14ac:dyDescent="0.35">
      <c r="A126" s="1110" t="s">
        <v>746</v>
      </c>
      <c r="B126" s="1110" t="s">
        <v>1053</v>
      </c>
      <c r="C126" s="1110" t="s">
        <v>852</v>
      </c>
      <c r="D126" s="1110" t="s">
        <v>1054</v>
      </c>
      <c r="E126" s="1110" t="s">
        <v>1055</v>
      </c>
    </row>
    <row r="127" spans="1:5" x14ac:dyDescent="0.35">
      <c r="A127" s="1110" t="s">
        <v>746</v>
      </c>
      <c r="B127" s="1110" t="s">
        <v>558</v>
      </c>
      <c r="C127" s="1110" t="s">
        <v>791</v>
      </c>
      <c r="D127" s="1110" t="s">
        <v>1021</v>
      </c>
      <c r="E127" s="1110" t="s">
        <v>746</v>
      </c>
    </row>
    <row r="128" spans="1:5" x14ac:dyDescent="0.35">
      <c r="A128" s="1110" t="s">
        <v>715</v>
      </c>
      <c r="B128" s="1110" t="s">
        <v>1056</v>
      </c>
      <c r="C128" s="1110" t="s">
        <v>791</v>
      </c>
      <c r="D128" s="1110" t="s">
        <v>1057</v>
      </c>
      <c r="E128" s="1110" t="s">
        <v>715</v>
      </c>
    </row>
    <row r="129" spans="1:5" x14ac:dyDescent="0.35">
      <c r="A129" s="1110" t="s">
        <v>1058</v>
      </c>
      <c r="B129" s="1110" t="s">
        <v>1059</v>
      </c>
      <c r="C129" s="1110" t="s">
        <v>791</v>
      </c>
      <c r="D129" s="1110" t="s">
        <v>1018</v>
      </c>
      <c r="E129" s="1110" t="s">
        <v>1058</v>
      </c>
    </row>
    <row r="130" spans="1:5" x14ac:dyDescent="0.35">
      <c r="A130" s="1110" t="s">
        <v>468</v>
      </c>
      <c r="B130" s="1110" t="s">
        <v>1060</v>
      </c>
      <c r="C130" s="1110" t="s">
        <v>800</v>
      </c>
      <c r="D130" s="1110" t="s">
        <v>1061</v>
      </c>
      <c r="E130" s="1110" t="s">
        <v>453</v>
      </c>
    </row>
    <row r="131" spans="1:5" x14ac:dyDescent="0.35">
      <c r="A131" s="1110" t="s">
        <v>712</v>
      </c>
      <c r="B131" s="1110" t="s">
        <v>1062</v>
      </c>
      <c r="C131" s="1110" t="s">
        <v>791</v>
      </c>
      <c r="D131" s="1110" t="s">
        <v>1047</v>
      </c>
      <c r="E131" s="1110" t="s">
        <v>712</v>
      </c>
    </row>
    <row r="132" spans="1:5" x14ac:dyDescent="0.35">
      <c r="A132" s="1110" t="s">
        <v>1063</v>
      </c>
      <c r="B132" s="1110" t="s">
        <v>1064</v>
      </c>
      <c r="C132" s="1110" t="s">
        <v>781</v>
      </c>
      <c r="D132" s="1110" t="s">
        <v>1065</v>
      </c>
      <c r="E132" s="1110" t="s">
        <v>1063</v>
      </c>
    </row>
    <row r="133" spans="1:5" x14ac:dyDescent="0.35">
      <c r="A133" s="1110" t="s">
        <v>753</v>
      </c>
      <c r="B133" s="1110" t="s">
        <v>1066</v>
      </c>
      <c r="C133" s="1110" t="s">
        <v>791</v>
      </c>
      <c r="D133" s="1110" t="s">
        <v>1018</v>
      </c>
      <c r="E133" s="1110" t="s">
        <v>753</v>
      </c>
    </row>
    <row r="134" spans="1:5" x14ac:dyDescent="0.35">
      <c r="A134" s="1110" t="s">
        <v>754</v>
      </c>
      <c r="B134" s="1110" t="s">
        <v>1067</v>
      </c>
      <c r="C134" s="1110" t="s">
        <v>781</v>
      </c>
      <c r="D134" s="1110" t="s">
        <v>1068</v>
      </c>
      <c r="E134" s="1110" t="s">
        <v>754</v>
      </c>
    </row>
    <row r="135" spans="1:5" x14ac:dyDescent="0.35">
      <c r="A135" s="1110" t="s">
        <v>755</v>
      </c>
      <c r="B135" s="1110" t="s">
        <v>1066</v>
      </c>
      <c r="C135" s="1110" t="s">
        <v>791</v>
      </c>
      <c r="D135" s="1110" t="s">
        <v>1069</v>
      </c>
      <c r="E135" s="1110" t="s">
        <v>755</v>
      </c>
    </row>
    <row r="136" spans="1:5" x14ac:dyDescent="0.35">
      <c r="A136" s="1110" t="s">
        <v>1070</v>
      </c>
      <c r="B136" s="1110" t="s">
        <v>1071</v>
      </c>
      <c r="C136" s="1110" t="s">
        <v>781</v>
      </c>
      <c r="D136" s="1110" t="s">
        <v>1072</v>
      </c>
      <c r="E136" s="1110" t="s">
        <v>1070</v>
      </c>
    </row>
    <row r="137" spans="1:5" x14ac:dyDescent="0.35">
      <c r="A137" s="1110" t="s">
        <v>1073</v>
      </c>
      <c r="B137" s="1110" t="s">
        <v>1074</v>
      </c>
      <c r="C137" s="1110" t="s">
        <v>781</v>
      </c>
      <c r="D137" s="1110" t="s">
        <v>1075</v>
      </c>
      <c r="E137" s="1110" t="s">
        <v>1073</v>
      </c>
    </row>
    <row r="138" spans="1:5" x14ac:dyDescent="0.35">
      <c r="A138" s="1110" t="s">
        <v>1076</v>
      </c>
      <c r="B138" s="1110" t="s">
        <v>1077</v>
      </c>
      <c r="C138" s="1110" t="s">
        <v>779</v>
      </c>
      <c r="D138" s="1110" t="s">
        <v>1078</v>
      </c>
      <c r="E138" s="1110" t="s">
        <v>642</v>
      </c>
    </row>
    <row r="139" spans="1:5" x14ac:dyDescent="0.35">
      <c r="A139" s="1110" t="s">
        <v>461</v>
      </c>
      <c r="B139" s="1110" t="s">
        <v>1079</v>
      </c>
      <c r="C139" s="1110" t="s">
        <v>779</v>
      </c>
      <c r="D139" s="1110" t="s">
        <v>1080</v>
      </c>
      <c r="E139" s="1110" t="s">
        <v>643</v>
      </c>
    </row>
    <row r="140" spans="1:5" x14ac:dyDescent="0.35">
      <c r="A140" s="1110" t="s">
        <v>1081</v>
      </c>
      <c r="B140" s="1110" t="s">
        <v>1082</v>
      </c>
      <c r="C140" s="1110" t="s">
        <v>800</v>
      </c>
      <c r="D140" s="1110" t="s">
        <v>1083</v>
      </c>
      <c r="E140" s="1110" t="s">
        <v>1084</v>
      </c>
    </row>
    <row r="141" spans="1:5" x14ac:dyDescent="0.35">
      <c r="A141" s="1110" t="s">
        <v>472</v>
      </c>
      <c r="B141" s="1110" t="s">
        <v>1085</v>
      </c>
      <c r="C141" s="1110" t="s">
        <v>786</v>
      </c>
      <c r="D141" s="1110" t="s">
        <v>786</v>
      </c>
      <c r="E141" s="1110" t="s">
        <v>355</v>
      </c>
    </row>
    <row r="142" spans="1:5" x14ac:dyDescent="0.35">
      <c r="A142" s="1110" t="s">
        <v>473</v>
      </c>
      <c r="B142" s="1110" t="s">
        <v>1086</v>
      </c>
      <c r="C142" s="1110" t="s">
        <v>779</v>
      </c>
      <c r="D142" s="1110" t="s">
        <v>1087</v>
      </c>
      <c r="E142" s="1110" t="s">
        <v>640</v>
      </c>
    </row>
    <row r="143" spans="1:5" x14ac:dyDescent="0.35">
      <c r="A143" s="1110" t="s">
        <v>474</v>
      </c>
      <c r="B143" s="1110" t="s">
        <v>1088</v>
      </c>
      <c r="C143" s="1110" t="s">
        <v>781</v>
      </c>
      <c r="D143" s="1110" t="s">
        <v>1089</v>
      </c>
      <c r="E143" s="1110" t="s">
        <v>1081</v>
      </c>
    </row>
    <row r="144" spans="1:5" x14ac:dyDescent="0.35">
      <c r="A144" s="1110" t="s">
        <v>1090</v>
      </c>
      <c r="B144" s="1110" t="s">
        <v>1091</v>
      </c>
      <c r="C144" s="1110" t="s">
        <v>786</v>
      </c>
      <c r="D144" s="1110" t="s">
        <v>786</v>
      </c>
      <c r="E144" s="1110" t="s">
        <v>355</v>
      </c>
    </row>
    <row r="145" spans="1:5" x14ac:dyDescent="0.35">
      <c r="A145" s="1110" t="s">
        <v>1092</v>
      </c>
      <c r="B145" s="1110" t="s">
        <v>1093</v>
      </c>
      <c r="C145" s="1110" t="s">
        <v>786</v>
      </c>
      <c r="D145" s="1110" t="s">
        <v>786</v>
      </c>
      <c r="E145" s="1110" t="s">
        <v>355</v>
      </c>
    </row>
    <row r="146" spans="1:5" x14ac:dyDescent="0.35">
      <c r="A146" s="1110" t="s">
        <v>409</v>
      </c>
      <c r="B146" s="1110" t="s">
        <v>1094</v>
      </c>
      <c r="C146" s="1110" t="s">
        <v>786</v>
      </c>
      <c r="D146" s="1110" t="s">
        <v>786</v>
      </c>
      <c r="E146" s="1110" t="s">
        <v>355</v>
      </c>
    </row>
    <row r="147" spans="1:5" x14ac:dyDescent="0.35">
      <c r="A147" s="1110" t="s">
        <v>1095</v>
      </c>
      <c r="B147" s="1110" t="s">
        <v>1096</v>
      </c>
      <c r="C147" s="1110" t="s">
        <v>813</v>
      </c>
      <c r="D147" s="1110" t="s">
        <v>814</v>
      </c>
      <c r="E147" s="1110" t="s">
        <v>1097</v>
      </c>
    </row>
    <row r="148" spans="1:5" x14ac:dyDescent="0.35">
      <c r="A148" s="1110" t="s">
        <v>1098</v>
      </c>
      <c r="B148" s="1110" t="s">
        <v>1099</v>
      </c>
      <c r="C148" s="1110" t="s">
        <v>813</v>
      </c>
      <c r="D148" s="1110" t="s">
        <v>1100</v>
      </c>
      <c r="E148" s="1110" t="s">
        <v>1101</v>
      </c>
    </row>
    <row r="149" spans="1:5" x14ac:dyDescent="0.35">
      <c r="A149" s="1110" t="s">
        <v>1102</v>
      </c>
      <c r="B149" s="1110" t="s">
        <v>1103</v>
      </c>
      <c r="C149" s="1110" t="s">
        <v>842</v>
      </c>
      <c r="D149" s="1110" t="s">
        <v>1104</v>
      </c>
      <c r="E149" s="1110" t="s">
        <v>644</v>
      </c>
    </row>
    <row r="150" spans="1:5" x14ac:dyDescent="0.35">
      <c r="A150" s="1110" t="s">
        <v>1105</v>
      </c>
      <c r="B150" s="1110" t="s">
        <v>1106</v>
      </c>
      <c r="C150" s="1110" t="s">
        <v>779</v>
      </c>
      <c r="D150" s="1110" t="s">
        <v>1107</v>
      </c>
      <c r="E150" s="1110" t="s">
        <v>644</v>
      </c>
    </row>
    <row r="151" spans="1:5" x14ac:dyDescent="0.35">
      <c r="A151" s="1110" t="s">
        <v>475</v>
      </c>
      <c r="B151" s="1110" t="s">
        <v>1108</v>
      </c>
      <c r="C151" s="1110" t="s">
        <v>918</v>
      </c>
      <c r="D151" s="1110" t="s">
        <v>1109</v>
      </c>
      <c r="E151" s="1110" t="s">
        <v>457</v>
      </c>
    </row>
    <row r="152" spans="1:5" x14ac:dyDescent="0.35">
      <c r="A152" s="1110" t="s">
        <v>1110</v>
      </c>
      <c r="B152" s="1110" t="s">
        <v>767</v>
      </c>
      <c r="C152" s="1110" t="s">
        <v>779</v>
      </c>
      <c r="D152" s="1110" t="s">
        <v>1111</v>
      </c>
      <c r="E152" s="1110" t="s">
        <v>641</v>
      </c>
    </row>
    <row r="153" spans="1:5" x14ac:dyDescent="0.35">
      <c r="A153" s="1110" t="s">
        <v>1112</v>
      </c>
      <c r="B153" s="1110" t="s">
        <v>1113</v>
      </c>
      <c r="C153" s="1110" t="s">
        <v>786</v>
      </c>
      <c r="D153" s="1110" t="s">
        <v>786</v>
      </c>
      <c r="E153" s="1110" t="s">
        <v>355</v>
      </c>
    </row>
    <row r="154" spans="1:5" x14ac:dyDescent="0.35">
      <c r="A154" s="1110" t="s">
        <v>1114</v>
      </c>
      <c r="B154" s="1110" t="s">
        <v>1115</v>
      </c>
      <c r="C154" s="1110" t="s">
        <v>779</v>
      </c>
      <c r="D154" s="1110" t="s">
        <v>1116</v>
      </c>
      <c r="E154" s="1110" t="s">
        <v>645</v>
      </c>
    </row>
    <row r="155" spans="1:5" x14ac:dyDescent="0.35">
      <c r="A155" s="1110" t="s">
        <v>1117</v>
      </c>
      <c r="B155" s="1110" t="s">
        <v>1118</v>
      </c>
      <c r="C155" s="1110" t="s">
        <v>779</v>
      </c>
      <c r="D155" s="1110" t="s">
        <v>1116</v>
      </c>
      <c r="E155" s="1110" t="s">
        <v>645</v>
      </c>
    </row>
    <row r="156" spans="1:5" x14ac:dyDescent="0.35">
      <c r="A156" s="1110" t="s">
        <v>418</v>
      </c>
      <c r="B156" s="1110" t="s">
        <v>1119</v>
      </c>
      <c r="C156" s="1110" t="s">
        <v>786</v>
      </c>
      <c r="D156" s="1110" t="s">
        <v>786</v>
      </c>
      <c r="E156" s="1110" t="s">
        <v>355</v>
      </c>
    </row>
    <row r="157" spans="1:5" x14ac:dyDescent="0.35">
      <c r="A157" s="1110" t="s">
        <v>1120</v>
      </c>
      <c r="B157" s="1110" t="s">
        <v>1121</v>
      </c>
      <c r="C157" s="1110" t="s">
        <v>781</v>
      </c>
      <c r="D157" s="1110" t="s">
        <v>1122</v>
      </c>
      <c r="E157" s="1110" t="s">
        <v>419</v>
      </c>
    </row>
    <row r="158" spans="1:5" x14ac:dyDescent="0.35">
      <c r="A158" s="1110" t="s">
        <v>1123</v>
      </c>
      <c r="B158" s="1110" t="s">
        <v>1124</v>
      </c>
      <c r="C158" s="1110" t="s">
        <v>781</v>
      </c>
      <c r="D158" s="1110" t="s">
        <v>1125</v>
      </c>
      <c r="E158" s="1110" t="s">
        <v>419</v>
      </c>
    </row>
    <row r="159" spans="1:5" x14ac:dyDescent="0.35">
      <c r="A159" s="1110" t="s">
        <v>1126</v>
      </c>
      <c r="B159" s="1110" t="s">
        <v>1127</v>
      </c>
      <c r="C159" s="1110" t="s">
        <v>786</v>
      </c>
      <c r="D159" s="1110" t="s">
        <v>786</v>
      </c>
      <c r="E159" s="1110" t="s">
        <v>355</v>
      </c>
    </row>
    <row r="160" spans="1:5" x14ac:dyDescent="0.35">
      <c r="A160" s="1110" t="s">
        <v>1128</v>
      </c>
      <c r="B160" s="1110" t="s">
        <v>1129</v>
      </c>
      <c r="C160" s="1110" t="s">
        <v>786</v>
      </c>
      <c r="D160" s="1110" t="s">
        <v>786</v>
      </c>
      <c r="E160" s="1110" t="s">
        <v>355</v>
      </c>
    </row>
    <row r="161" spans="1:5" x14ac:dyDescent="0.35">
      <c r="A161" s="1110" t="s">
        <v>1130</v>
      </c>
      <c r="B161" s="1110" t="s">
        <v>1131</v>
      </c>
      <c r="C161" s="1110" t="s">
        <v>786</v>
      </c>
      <c r="D161" s="1110" t="s">
        <v>786</v>
      </c>
      <c r="E161" s="1110" t="s">
        <v>355</v>
      </c>
    </row>
    <row r="162" spans="1:5" x14ac:dyDescent="0.35">
      <c r="A162" s="1110" t="s">
        <v>566</v>
      </c>
      <c r="B162" s="1110" t="s">
        <v>1132</v>
      </c>
      <c r="C162" s="1110" t="s">
        <v>791</v>
      </c>
      <c r="D162" s="1110" t="s">
        <v>1133</v>
      </c>
      <c r="E162" s="1110" t="s">
        <v>566</v>
      </c>
    </row>
    <row r="163" spans="1:5" x14ac:dyDescent="0.35">
      <c r="A163" s="1110" t="s">
        <v>1134</v>
      </c>
      <c r="B163" s="1110" t="s">
        <v>1135</v>
      </c>
      <c r="C163" s="1110" t="s">
        <v>781</v>
      </c>
      <c r="D163" s="1110" t="s">
        <v>1136</v>
      </c>
      <c r="E163" s="1110" t="s">
        <v>420</v>
      </c>
    </row>
    <row r="164" spans="1:5" x14ac:dyDescent="0.35">
      <c r="A164" s="1110" t="s">
        <v>1137</v>
      </c>
      <c r="B164" s="1110" t="s">
        <v>1138</v>
      </c>
      <c r="C164" s="1110" t="s">
        <v>779</v>
      </c>
      <c r="D164" s="1110" t="s">
        <v>1139</v>
      </c>
      <c r="E164" s="1110" t="s">
        <v>646</v>
      </c>
    </row>
    <row r="165" spans="1:5" x14ac:dyDescent="0.35">
      <c r="A165" s="1110" t="s">
        <v>1140</v>
      </c>
      <c r="B165" s="1110" t="s">
        <v>1141</v>
      </c>
      <c r="C165" s="1110" t="s">
        <v>779</v>
      </c>
      <c r="D165" s="1110" t="s">
        <v>1142</v>
      </c>
      <c r="E165" s="1110" t="s">
        <v>647</v>
      </c>
    </row>
    <row r="166" spans="1:5" x14ac:dyDescent="0.35">
      <c r="A166" s="1110" t="s">
        <v>1143</v>
      </c>
      <c r="B166" s="1110" t="s">
        <v>447</v>
      </c>
      <c r="C166" s="1110" t="s">
        <v>779</v>
      </c>
      <c r="D166" s="1110" t="s">
        <v>1144</v>
      </c>
      <c r="E166" s="1110" t="s">
        <v>648</v>
      </c>
    </row>
    <row r="167" spans="1:5" x14ac:dyDescent="0.35">
      <c r="A167" s="1110" t="s">
        <v>1145</v>
      </c>
      <c r="B167" s="1110" t="s">
        <v>1146</v>
      </c>
      <c r="C167" s="1110" t="s">
        <v>786</v>
      </c>
      <c r="D167" s="1110" t="s">
        <v>786</v>
      </c>
      <c r="E167" s="1110" t="s">
        <v>355</v>
      </c>
    </row>
    <row r="168" spans="1:5" x14ac:dyDescent="0.35">
      <c r="A168" s="1110" t="s">
        <v>1147</v>
      </c>
      <c r="B168" s="1110" t="s">
        <v>6</v>
      </c>
      <c r="C168" s="1110" t="s">
        <v>779</v>
      </c>
      <c r="D168" s="1110" t="s">
        <v>1148</v>
      </c>
      <c r="E168" s="1110" t="s">
        <v>649</v>
      </c>
    </row>
    <row r="169" spans="1:5" x14ac:dyDescent="0.35">
      <c r="A169" s="1110" t="s">
        <v>1149</v>
      </c>
      <c r="B169" s="1110" t="s">
        <v>1456</v>
      </c>
      <c r="C169" s="1110" t="s">
        <v>786</v>
      </c>
      <c r="D169" s="1110" t="s">
        <v>786</v>
      </c>
      <c r="E169" s="1110" t="s">
        <v>355</v>
      </c>
    </row>
    <row r="170" spans="1:5" x14ac:dyDescent="0.35">
      <c r="A170" s="1110" t="s">
        <v>1150</v>
      </c>
      <c r="B170" s="1110" t="s">
        <v>205</v>
      </c>
      <c r="C170" s="1110" t="s">
        <v>842</v>
      </c>
      <c r="D170" s="1110" t="s">
        <v>1151</v>
      </c>
      <c r="E170" s="1110" t="s">
        <v>650</v>
      </c>
    </row>
    <row r="171" spans="1:5" x14ac:dyDescent="0.35">
      <c r="A171" s="1108" t="s">
        <v>1152</v>
      </c>
      <c r="B171" s="1108"/>
      <c r="C171" s="1108"/>
      <c r="D171" s="1108"/>
      <c r="E171" s="1108"/>
    </row>
    <row r="172" spans="1:5" x14ac:dyDescent="0.35">
      <c r="A172" s="1110" t="s">
        <v>1153</v>
      </c>
      <c r="B172" s="1110" t="s">
        <v>1154</v>
      </c>
      <c r="C172" s="1110" t="s">
        <v>781</v>
      </c>
      <c r="D172" s="1110" t="s">
        <v>1155</v>
      </c>
      <c r="E172" s="1110" t="s">
        <v>1153</v>
      </c>
    </row>
    <row r="173" spans="1:5" x14ac:dyDescent="0.35">
      <c r="A173" s="1110" t="s">
        <v>1156</v>
      </c>
      <c r="B173" s="1110" t="s">
        <v>1157</v>
      </c>
      <c r="C173" s="1110" t="s">
        <v>781</v>
      </c>
      <c r="D173" s="1110" t="s">
        <v>1158</v>
      </c>
      <c r="E173" s="1110" t="s">
        <v>1156</v>
      </c>
    </row>
    <row r="174" spans="1:5" x14ac:dyDescent="0.35">
      <c r="A174" s="1110" t="s">
        <v>1159</v>
      </c>
      <c r="B174" s="1110" t="s">
        <v>756</v>
      </c>
      <c r="C174" s="1110" t="s">
        <v>791</v>
      </c>
      <c r="D174" s="1110" t="s">
        <v>1160</v>
      </c>
      <c r="E174" s="1110" t="s">
        <v>1159</v>
      </c>
    </row>
    <row r="175" spans="1:5" x14ac:dyDescent="0.35">
      <c r="A175" s="1110" t="s">
        <v>1161</v>
      </c>
      <c r="B175" s="1110" t="s">
        <v>1162</v>
      </c>
      <c r="C175" s="1110" t="s">
        <v>781</v>
      </c>
      <c r="D175" s="1110" t="s">
        <v>1163</v>
      </c>
      <c r="E175" s="1110" t="s">
        <v>1164</v>
      </c>
    </row>
    <row r="176" spans="1:5" x14ac:dyDescent="0.35">
      <c r="A176" s="1110" t="s">
        <v>1165</v>
      </c>
      <c r="B176" s="1110" t="s">
        <v>1166</v>
      </c>
      <c r="C176" s="1110" t="s">
        <v>786</v>
      </c>
      <c r="D176" s="1110" t="s">
        <v>786</v>
      </c>
      <c r="E176" s="1110" t="s">
        <v>355</v>
      </c>
    </row>
    <row r="177" spans="1:5" x14ac:dyDescent="0.35">
      <c r="A177" s="1110" t="s">
        <v>608</v>
      </c>
      <c r="B177" s="1110" t="s">
        <v>1167</v>
      </c>
      <c r="C177" s="1110" t="s">
        <v>918</v>
      </c>
      <c r="D177" s="1110" t="s">
        <v>1018</v>
      </c>
      <c r="E177" s="1110" t="s">
        <v>606</v>
      </c>
    </row>
    <row r="178" spans="1:5" x14ac:dyDescent="0.35">
      <c r="A178" s="1110" t="s">
        <v>607</v>
      </c>
      <c r="B178" s="1110" t="s">
        <v>1168</v>
      </c>
      <c r="C178" s="1110" t="s">
        <v>791</v>
      </c>
      <c r="D178" s="1110" t="s">
        <v>1018</v>
      </c>
      <c r="E178" s="1110" t="s">
        <v>607</v>
      </c>
    </row>
    <row r="179" spans="1:5" x14ac:dyDescent="0.35">
      <c r="A179" s="1110" t="s">
        <v>608</v>
      </c>
      <c r="B179" s="1110" t="s">
        <v>1169</v>
      </c>
      <c r="C179" s="1110" t="s">
        <v>791</v>
      </c>
      <c r="D179" s="1110" t="s">
        <v>1018</v>
      </c>
      <c r="E179" s="1110" t="s">
        <v>608</v>
      </c>
    </row>
    <row r="180" spans="1:5" x14ac:dyDescent="0.35">
      <c r="A180" s="1110" t="s">
        <v>607</v>
      </c>
      <c r="B180" s="1110" t="s">
        <v>1170</v>
      </c>
      <c r="C180" s="1110" t="s">
        <v>786</v>
      </c>
      <c r="D180" s="1110" t="s">
        <v>786</v>
      </c>
      <c r="E180" s="1110" t="s">
        <v>355</v>
      </c>
    </row>
    <row r="181" spans="1:5" x14ac:dyDescent="0.35">
      <c r="A181" s="1110" t="s">
        <v>609</v>
      </c>
      <c r="B181" s="1110" t="s">
        <v>1171</v>
      </c>
      <c r="C181" s="1110" t="s">
        <v>786</v>
      </c>
      <c r="D181" s="1110" t="s">
        <v>786</v>
      </c>
      <c r="E181" s="1110" t="s">
        <v>355</v>
      </c>
    </row>
    <row r="182" spans="1:5" x14ac:dyDescent="0.35">
      <c r="A182" s="1110" t="s">
        <v>609</v>
      </c>
      <c r="B182" s="1110" t="s">
        <v>1172</v>
      </c>
      <c r="C182" s="1110" t="s">
        <v>791</v>
      </c>
      <c r="D182" s="1110" t="s">
        <v>1173</v>
      </c>
      <c r="E182" s="1110" t="s">
        <v>609</v>
      </c>
    </row>
    <row r="183" spans="1:5" x14ac:dyDescent="0.35">
      <c r="A183" s="1110" t="s">
        <v>610</v>
      </c>
      <c r="B183" s="1110" t="s">
        <v>1174</v>
      </c>
      <c r="C183" s="1110" t="s">
        <v>1175</v>
      </c>
      <c r="D183" s="1110" t="s">
        <v>1176</v>
      </c>
      <c r="E183" s="1110" t="s">
        <v>610</v>
      </c>
    </row>
    <row r="184" spans="1:5" x14ac:dyDescent="0.35">
      <c r="A184" s="1110" t="s">
        <v>613</v>
      </c>
      <c r="B184" s="1110" t="s">
        <v>1177</v>
      </c>
      <c r="C184" s="1110" t="s">
        <v>781</v>
      </c>
      <c r="D184" s="1110" t="s">
        <v>1178</v>
      </c>
      <c r="E184" s="1110" t="s">
        <v>612</v>
      </c>
    </row>
    <row r="185" spans="1:5" x14ac:dyDescent="0.35">
      <c r="A185" s="1110" t="s">
        <v>757</v>
      </c>
      <c r="B185" s="1110" t="s">
        <v>572</v>
      </c>
      <c r="C185" s="1110" t="s">
        <v>791</v>
      </c>
      <c r="D185" s="1110" t="s">
        <v>1069</v>
      </c>
      <c r="E185" s="1110" t="s">
        <v>757</v>
      </c>
    </row>
    <row r="186" spans="1:5" x14ac:dyDescent="0.35">
      <c r="A186" s="1110" t="s">
        <v>758</v>
      </c>
      <c r="B186" s="1110" t="s">
        <v>1179</v>
      </c>
      <c r="C186" s="1110" t="s">
        <v>791</v>
      </c>
      <c r="D186" s="1110" t="s">
        <v>1049</v>
      </c>
      <c r="E186" s="1110" t="s">
        <v>758</v>
      </c>
    </row>
    <row r="187" spans="1:5" x14ac:dyDescent="0.35">
      <c r="A187" s="1110" t="s">
        <v>1180</v>
      </c>
      <c r="B187" s="1110" t="s">
        <v>1181</v>
      </c>
      <c r="C187" s="1110" t="s">
        <v>786</v>
      </c>
      <c r="D187" s="1110" t="s">
        <v>786</v>
      </c>
      <c r="E187" s="1110" t="s">
        <v>355</v>
      </c>
    </row>
    <row r="188" spans="1:5" x14ac:dyDescent="0.35">
      <c r="A188" s="1110" t="s">
        <v>1182</v>
      </c>
      <c r="B188" s="1110" t="s">
        <v>1183</v>
      </c>
      <c r="C188" s="1110" t="s">
        <v>791</v>
      </c>
      <c r="D188" s="1110" t="s">
        <v>1018</v>
      </c>
      <c r="E188" s="1110" t="s">
        <v>1182</v>
      </c>
    </row>
    <row r="189" spans="1:5" x14ac:dyDescent="0.35">
      <c r="A189" s="1110" t="s">
        <v>1184</v>
      </c>
      <c r="B189" s="1110" t="s">
        <v>318</v>
      </c>
      <c r="C189" s="1110" t="s">
        <v>791</v>
      </c>
      <c r="D189" s="1110" t="s">
        <v>1018</v>
      </c>
      <c r="E189" s="1110" t="s">
        <v>1184</v>
      </c>
    </row>
    <row r="190" spans="1:5" x14ac:dyDescent="0.35">
      <c r="A190" s="1110" t="s">
        <v>1185</v>
      </c>
      <c r="B190" s="1110" t="s">
        <v>517</v>
      </c>
      <c r="C190" s="1110" t="s">
        <v>791</v>
      </c>
      <c r="D190" s="1110" t="s">
        <v>1018</v>
      </c>
      <c r="E190" s="1110" t="s">
        <v>1185</v>
      </c>
    </row>
    <row r="191" spans="1:5" x14ac:dyDescent="0.35">
      <c r="A191" s="1110" t="s">
        <v>1184</v>
      </c>
      <c r="B191" s="1110" t="s">
        <v>166</v>
      </c>
      <c r="C191" s="1110" t="s">
        <v>1186</v>
      </c>
      <c r="D191" s="1110" t="s">
        <v>1187</v>
      </c>
      <c r="E191" s="1110" t="s">
        <v>1188</v>
      </c>
    </row>
    <row r="192" spans="1:5" x14ac:dyDescent="0.35">
      <c r="A192" s="1110" t="s">
        <v>1185</v>
      </c>
      <c r="B192" s="1110" t="s">
        <v>1189</v>
      </c>
      <c r="C192" s="1110" t="s">
        <v>781</v>
      </c>
      <c r="D192" s="1110" t="s">
        <v>1190</v>
      </c>
      <c r="E192" s="1110" t="s">
        <v>1191</v>
      </c>
    </row>
    <row r="193" spans="1:5" x14ac:dyDescent="0.35">
      <c r="A193" s="1110" t="s">
        <v>1192</v>
      </c>
      <c r="B193" s="1110" t="s">
        <v>1193</v>
      </c>
      <c r="C193" s="1110" t="s">
        <v>918</v>
      </c>
      <c r="D193" s="1110" t="s">
        <v>1194</v>
      </c>
      <c r="E193" s="1110" t="s">
        <v>1182</v>
      </c>
    </row>
    <row r="194" spans="1:5" x14ac:dyDescent="0.35">
      <c r="A194" s="1110" t="s">
        <v>1195</v>
      </c>
      <c r="B194" s="1110" t="s">
        <v>318</v>
      </c>
      <c r="C194" s="1110" t="s">
        <v>918</v>
      </c>
      <c r="D194" s="1110" t="s">
        <v>1196</v>
      </c>
      <c r="E194" s="1110" t="s">
        <v>1184</v>
      </c>
    </row>
    <row r="195" spans="1:5" x14ac:dyDescent="0.35">
      <c r="A195" s="1110" t="s">
        <v>1188</v>
      </c>
      <c r="B195" s="1110" t="s">
        <v>319</v>
      </c>
      <c r="C195" s="1110" t="s">
        <v>781</v>
      </c>
      <c r="D195" s="1110" t="s">
        <v>1197</v>
      </c>
      <c r="E195" s="1110" t="s">
        <v>1188</v>
      </c>
    </row>
    <row r="196" spans="1:5" x14ac:dyDescent="0.35">
      <c r="A196" s="1110" t="s">
        <v>1198</v>
      </c>
      <c r="B196" s="1110" t="s">
        <v>319</v>
      </c>
      <c r="C196" s="1110" t="s">
        <v>791</v>
      </c>
      <c r="D196" s="1110" t="s">
        <v>1199</v>
      </c>
      <c r="E196" s="1110" t="s">
        <v>1198</v>
      </c>
    </row>
    <row r="197" spans="1:5" x14ac:dyDescent="0.35">
      <c r="A197" s="1110" t="s">
        <v>1200</v>
      </c>
      <c r="B197" s="1110" t="s">
        <v>383</v>
      </c>
      <c r="C197" s="1110" t="s">
        <v>1201</v>
      </c>
      <c r="D197" s="1110" t="s">
        <v>1199</v>
      </c>
      <c r="E197" s="1110" t="s">
        <v>1200</v>
      </c>
    </row>
    <row r="198" spans="1:5" x14ac:dyDescent="0.35">
      <c r="A198" s="1110" t="s">
        <v>1202</v>
      </c>
      <c r="B198" s="1110" t="s">
        <v>106</v>
      </c>
      <c r="C198" s="1110" t="s">
        <v>918</v>
      </c>
      <c r="D198" s="1110" t="s">
        <v>1203</v>
      </c>
      <c r="E198" s="1110" t="s">
        <v>1195</v>
      </c>
    </row>
    <row r="199" spans="1:5" x14ac:dyDescent="0.35">
      <c r="A199" s="1110" t="s">
        <v>1204</v>
      </c>
      <c r="B199" s="1110" t="s">
        <v>1205</v>
      </c>
      <c r="C199" s="1110" t="s">
        <v>786</v>
      </c>
      <c r="D199" s="1110" t="s">
        <v>786</v>
      </c>
      <c r="E199" s="1110" t="s">
        <v>355</v>
      </c>
    </row>
    <row r="200" spans="1:5" x14ac:dyDescent="0.35">
      <c r="A200" s="1110" t="s">
        <v>1206</v>
      </c>
      <c r="B200" s="1110" t="s">
        <v>1207</v>
      </c>
      <c r="C200" s="1110" t="s">
        <v>786</v>
      </c>
      <c r="D200" s="1110" t="s">
        <v>786</v>
      </c>
      <c r="E200" s="1110" t="s">
        <v>355</v>
      </c>
    </row>
    <row r="201" spans="1:5" x14ac:dyDescent="0.35">
      <c r="A201" s="1110" t="s">
        <v>1208</v>
      </c>
      <c r="B201" s="1110" t="s">
        <v>1209</v>
      </c>
      <c r="C201" s="1110" t="s">
        <v>781</v>
      </c>
      <c r="D201" s="1110" t="s">
        <v>1210</v>
      </c>
      <c r="E201" s="1110" t="s">
        <v>1211</v>
      </c>
    </row>
    <row r="202" spans="1:5" x14ac:dyDescent="0.35">
      <c r="A202" s="1110" t="s">
        <v>1212</v>
      </c>
      <c r="B202" s="1110" t="s">
        <v>1213</v>
      </c>
      <c r="C202" s="1110" t="s">
        <v>800</v>
      </c>
      <c r="D202" s="1110" t="s">
        <v>1214</v>
      </c>
      <c r="E202" s="1110" t="s">
        <v>1212</v>
      </c>
    </row>
    <row r="203" spans="1:5" ht="18" customHeight="1" x14ac:dyDescent="0.35">
      <c r="A203" s="1110" t="s">
        <v>1215</v>
      </c>
      <c r="B203" s="1110" t="s">
        <v>1457</v>
      </c>
      <c r="C203" s="1110" t="s">
        <v>781</v>
      </c>
      <c r="D203" s="1110" t="s">
        <v>1216</v>
      </c>
      <c r="E203" s="1110" t="s">
        <v>1215</v>
      </c>
    </row>
    <row r="204" spans="1:5" x14ac:dyDescent="0.35">
      <c r="A204" s="1110" t="s">
        <v>1217</v>
      </c>
      <c r="B204" s="1110" t="s">
        <v>1458</v>
      </c>
      <c r="C204" s="1110" t="s">
        <v>786</v>
      </c>
      <c r="D204" s="1110" t="s">
        <v>786</v>
      </c>
      <c r="E204" s="1110" t="s">
        <v>355</v>
      </c>
    </row>
    <row r="205" spans="1:5" x14ac:dyDescent="0.35">
      <c r="A205" s="1110" t="s">
        <v>422</v>
      </c>
      <c r="B205" s="1110" t="s">
        <v>1218</v>
      </c>
      <c r="C205" s="1110" t="s">
        <v>781</v>
      </c>
      <c r="D205" s="1110" t="s">
        <v>1219</v>
      </c>
      <c r="E205" s="1110" t="s">
        <v>422</v>
      </c>
    </row>
    <row r="206" spans="1:5" x14ac:dyDescent="0.35">
      <c r="A206" s="1110" t="s">
        <v>423</v>
      </c>
      <c r="B206" s="1110" t="s">
        <v>1220</v>
      </c>
      <c r="C206" s="1110" t="s">
        <v>781</v>
      </c>
      <c r="D206" s="1110" t="s">
        <v>1409</v>
      </c>
      <c r="E206" s="1110" t="s">
        <v>1221</v>
      </c>
    </row>
    <row r="207" spans="1:5" x14ac:dyDescent="0.35">
      <c r="A207" s="1110" t="s">
        <v>1221</v>
      </c>
      <c r="B207" s="1110" t="s">
        <v>1222</v>
      </c>
      <c r="C207" s="1110" t="s">
        <v>786</v>
      </c>
      <c r="D207" s="1110" t="s">
        <v>786</v>
      </c>
      <c r="E207" s="1110" t="s">
        <v>355</v>
      </c>
    </row>
    <row r="208" spans="1:5" x14ac:dyDescent="0.35">
      <c r="A208" s="1110" t="s">
        <v>1223</v>
      </c>
      <c r="B208" s="1110" t="s">
        <v>518</v>
      </c>
      <c r="C208" s="1110" t="s">
        <v>791</v>
      </c>
      <c r="D208" s="1110" t="s">
        <v>1018</v>
      </c>
      <c r="E208" s="1110" t="s">
        <v>1223</v>
      </c>
    </row>
    <row r="209" spans="1:5" x14ac:dyDescent="0.35">
      <c r="A209" s="1110" t="s">
        <v>1224</v>
      </c>
      <c r="B209" s="1110" t="s">
        <v>226</v>
      </c>
      <c r="C209" s="1110" t="s">
        <v>791</v>
      </c>
      <c r="D209" s="1110" t="s">
        <v>1018</v>
      </c>
      <c r="E209" s="1110" t="s">
        <v>1224</v>
      </c>
    </row>
    <row r="210" spans="1:5" x14ac:dyDescent="0.35">
      <c r="A210" s="1110" t="s">
        <v>425</v>
      </c>
      <c r="B210" s="1110" t="s">
        <v>1225</v>
      </c>
      <c r="C210" s="1110" t="s">
        <v>781</v>
      </c>
      <c r="D210" s="1110" t="s">
        <v>1226</v>
      </c>
      <c r="E210" s="1110" t="s">
        <v>425</v>
      </c>
    </row>
    <row r="211" spans="1:5" x14ac:dyDescent="0.35">
      <c r="A211" s="1110" t="s">
        <v>615</v>
      </c>
      <c r="B211" s="1110" t="s">
        <v>1227</v>
      </c>
      <c r="C211" s="1110" t="s">
        <v>786</v>
      </c>
      <c r="D211" s="1110" t="s">
        <v>786</v>
      </c>
      <c r="E211" s="1110" t="s">
        <v>355</v>
      </c>
    </row>
    <row r="212" spans="1:5" x14ac:dyDescent="0.35">
      <c r="A212" s="1110" t="s">
        <v>616</v>
      </c>
      <c r="B212" s="1110" t="s">
        <v>1228</v>
      </c>
      <c r="C212" s="1110" t="s">
        <v>1229</v>
      </c>
      <c r="D212" s="1110" t="s">
        <v>1230</v>
      </c>
      <c r="E212" s="1110" t="s">
        <v>552</v>
      </c>
    </row>
    <row r="213" spans="1:5" x14ac:dyDescent="0.35">
      <c r="A213" s="1110" t="s">
        <v>617</v>
      </c>
      <c r="B213" s="1110" t="s">
        <v>1231</v>
      </c>
      <c r="C213" s="1110" t="s">
        <v>786</v>
      </c>
      <c r="D213" s="1110" t="s">
        <v>786</v>
      </c>
      <c r="E213" s="1110" t="s">
        <v>355</v>
      </c>
    </row>
    <row r="214" spans="1:5" x14ac:dyDescent="0.35">
      <c r="A214" s="1110" t="s">
        <v>1232</v>
      </c>
      <c r="B214" s="1110" t="s">
        <v>1233</v>
      </c>
      <c r="C214" s="1110" t="s">
        <v>781</v>
      </c>
      <c r="D214" s="1110" t="s">
        <v>1234</v>
      </c>
      <c r="E214" s="1110" t="s">
        <v>619</v>
      </c>
    </row>
    <row r="215" spans="1:5" x14ac:dyDescent="0.35">
      <c r="A215" s="1110" t="s">
        <v>740</v>
      </c>
      <c r="B215" s="1110" t="s">
        <v>574</v>
      </c>
      <c r="C215" s="1110" t="s">
        <v>918</v>
      </c>
      <c r="D215" s="1110" t="s">
        <v>1235</v>
      </c>
      <c r="E215" s="1110" t="s">
        <v>740</v>
      </c>
    </row>
    <row r="216" spans="1:5" x14ac:dyDescent="0.35">
      <c r="A216" s="1110" t="s">
        <v>620</v>
      </c>
      <c r="B216" s="1110" t="s">
        <v>529</v>
      </c>
      <c r="C216" s="1110" t="s">
        <v>800</v>
      </c>
      <c r="D216" s="1110" t="s">
        <v>1236</v>
      </c>
      <c r="E216" s="1110" t="s">
        <v>741</v>
      </c>
    </row>
    <row r="217" spans="1:5" x14ac:dyDescent="0.35">
      <c r="A217" s="1110" t="s">
        <v>1237</v>
      </c>
      <c r="B217" s="1110" t="s">
        <v>530</v>
      </c>
      <c r="C217" s="1110" t="s">
        <v>786</v>
      </c>
      <c r="D217" s="1110" t="s">
        <v>786</v>
      </c>
      <c r="E217" s="1110" t="s">
        <v>355</v>
      </c>
    </row>
    <row r="218" spans="1:5" x14ac:dyDescent="0.35">
      <c r="A218" s="1110" t="s">
        <v>1238</v>
      </c>
      <c r="B218" s="1110" t="s">
        <v>531</v>
      </c>
      <c r="C218" s="1110" t="s">
        <v>786</v>
      </c>
      <c r="D218" s="1110" t="s">
        <v>786</v>
      </c>
      <c r="E218" s="1110" t="s">
        <v>355</v>
      </c>
    </row>
    <row r="219" spans="1:5" x14ac:dyDescent="0.35">
      <c r="A219" s="1110" t="s">
        <v>1239</v>
      </c>
      <c r="B219" s="1110" t="s">
        <v>1240</v>
      </c>
      <c r="C219" s="1110" t="s">
        <v>852</v>
      </c>
      <c r="D219" s="1110" t="s">
        <v>1241</v>
      </c>
      <c r="E219" s="1110" t="s">
        <v>741</v>
      </c>
    </row>
    <row r="220" spans="1:5" x14ac:dyDescent="0.35">
      <c r="A220" s="1110" t="s">
        <v>741</v>
      </c>
      <c r="B220" s="1110" t="s">
        <v>126</v>
      </c>
      <c r="C220" s="1110" t="s">
        <v>1186</v>
      </c>
      <c r="D220" s="1110" t="s">
        <v>1242</v>
      </c>
      <c r="E220" s="1110" t="s">
        <v>620</v>
      </c>
    </row>
    <row r="221" spans="1:5" x14ac:dyDescent="0.35">
      <c r="A221" s="1110" t="s">
        <v>1243</v>
      </c>
      <c r="B221" s="1110" t="s">
        <v>1244</v>
      </c>
      <c r="C221" s="1110" t="s">
        <v>786</v>
      </c>
      <c r="D221" s="1110" t="s">
        <v>786</v>
      </c>
      <c r="E221" s="1110" t="s">
        <v>355</v>
      </c>
    </row>
    <row r="222" spans="1:5" x14ac:dyDescent="0.35">
      <c r="A222" s="1110" t="s">
        <v>759</v>
      </c>
      <c r="B222" s="1110" t="s">
        <v>703</v>
      </c>
      <c r="C222" s="1110" t="s">
        <v>791</v>
      </c>
      <c r="D222" s="1110" t="s">
        <v>1245</v>
      </c>
      <c r="E222" s="1110" t="s">
        <v>759</v>
      </c>
    </row>
    <row r="223" spans="1:5" x14ac:dyDescent="0.35">
      <c r="A223" s="1110" t="s">
        <v>759</v>
      </c>
      <c r="B223" s="1110" t="s">
        <v>1246</v>
      </c>
      <c r="C223" s="1110" t="s">
        <v>1247</v>
      </c>
      <c r="D223" s="1110" t="s">
        <v>1248</v>
      </c>
      <c r="E223" s="1110" t="s">
        <v>506</v>
      </c>
    </row>
    <row r="224" spans="1:5" x14ac:dyDescent="0.35">
      <c r="A224" s="1110" t="s">
        <v>506</v>
      </c>
      <c r="B224" s="1110" t="s">
        <v>582</v>
      </c>
      <c r="C224" s="1110" t="s">
        <v>921</v>
      </c>
      <c r="D224" s="1110" t="s">
        <v>1249</v>
      </c>
      <c r="E224" s="1110" t="s">
        <v>704</v>
      </c>
    </row>
    <row r="225" spans="1:5" x14ac:dyDescent="0.35">
      <c r="A225" s="1110" t="s">
        <v>704</v>
      </c>
      <c r="B225" s="1110" t="s">
        <v>583</v>
      </c>
      <c r="C225" s="1110" t="s">
        <v>921</v>
      </c>
      <c r="D225" s="1110" t="s">
        <v>1250</v>
      </c>
      <c r="E225" s="1110" t="s">
        <v>742</v>
      </c>
    </row>
    <row r="226" spans="1:5" x14ac:dyDescent="0.35">
      <c r="A226" s="1110" t="s">
        <v>742</v>
      </c>
      <c r="B226" s="1110" t="s">
        <v>1251</v>
      </c>
      <c r="C226" s="1110" t="s">
        <v>1252</v>
      </c>
      <c r="D226" s="1110" t="s">
        <v>1253</v>
      </c>
      <c r="E226" s="1110" t="s">
        <v>743</v>
      </c>
    </row>
    <row r="227" spans="1:5" x14ac:dyDescent="0.35">
      <c r="A227" s="1110" t="s">
        <v>743</v>
      </c>
      <c r="B227" s="1110" t="s">
        <v>1254</v>
      </c>
      <c r="C227" s="1110" t="s">
        <v>786</v>
      </c>
      <c r="D227" s="1110" t="s">
        <v>786</v>
      </c>
      <c r="E227" s="1110" t="s">
        <v>355</v>
      </c>
    </row>
    <row r="228" spans="1:5" x14ac:dyDescent="0.35">
      <c r="A228" s="1110" t="s">
        <v>1255</v>
      </c>
      <c r="B228" s="1110" t="s">
        <v>1256</v>
      </c>
      <c r="C228" s="1110" t="s">
        <v>781</v>
      </c>
      <c r="D228" s="1110" t="s">
        <v>1257</v>
      </c>
      <c r="E228" s="1110" t="s">
        <v>744</v>
      </c>
    </row>
    <row r="229" spans="1:5" x14ac:dyDescent="0.35">
      <c r="A229" s="1110" t="s">
        <v>1258</v>
      </c>
      <c r="B229" s="1110" t="s">
        <v>1259</v>
      </c>
      <c r="C229" s="1110" t="s">
        <v>786</v>
      </c>
      <c r="D229" s="1110" t="s">
        <v>786</v>
      </c>
      <c r="E229" s="1110" t="s">
        <v>355</v>
      </c>
    </row>
    <row r="230" spans="1:5" x14ac:dyDescent="0.35">
      <c r="A230" s="1110" t="s">
        <v>1260</v>
      </c>
      <c r="B230" s="1110" t="s">
        <v>1261</v>
      </c>
      <c r="C230" s="1110" t="s">
        <v>786</v>
      </c>
      <c r="D230" s="1110" t="s">
        <v>786</v>
      </c>
      <c r="E230" s="1110" t="s">
        <v>355</v>
      </c>
    </row>
    <row r="231" spans="1:5" x14ac:dyDescent="0.35">
      <c r="A231" s="1110" t="s">
        <v>1262</v>
      </c>
      <c r="B231" s="1110" t="s">
        <v>1263</v>
      </c>
      <c r="C231" s="1110" t="s">
        <v>813</v>
      </c>
      <c r="D231" s="1110" t="s">
        <v>1264</v>
      </c>
      <c r="E231" s="1110" t="s">
        <v>1265</v>
      </c>
    </row>
    <row r="232" spans="1:5" x14ac:dyDescent="0.35">
      <c r="A232" s="1110" t="s">
        <v>1266</v>
      </c>
      <c r="B232" s="1110" t="s">
        <v>1267</v>
      </c>
      <c r="C232" s="1110" t="s">
        <v>786</v>
      </c>
      <c r="D232" s="1110" t="s">
        <v>786</v>
      </c>
      <c r="E232" s="1110" t="s">
        <v>355</v>
      </c>
    </row>
    <row r="233" spans="1:5" x14ac:dyDescent="0.35">
      <c r="A233" s="1110" t="s">
        <v>1268</v>
      </c>
      <c r="B233" s="1110" t="s">
        <v>1269</v>
      </c>
      <c r="C233" s="1110" t="s">
        <v>786</v>
      </c>
      <c r="D233" s="1110" t="s">
        <v>786</v>
      </c>
      <c r="E233" s="1110" t="s">
        <v>355</v>
      </c>
    </row>
    <row r="234" spans="1:5" x14ac:dyDescent="0.35">
      <c r="A234" s="1108" t="s">
        <v>1270</v>
      </c>
      <c r="B234" s="1108"/>
      <c r="C234" s="1108"/>
      <c r="D234" s="1108"/>
      <c r="E234" s="1108"/>
    </row>
    <row r="235" spans="1:5" x14ac:dyDescent="0.35">
      <c r="A235" s="1110" t="s">
        <v>1271</v>
      </c>
      <c r="B235" s="1110" t="s">
        <v>1272</v>
      </c>
      <c r="C235" s="1110" t="s">
        <v>786</v>
      </c>
      <c r="D235" s="1110" t="s">
        <v>786</v>
      </c>
      <c r="E235" s="1110" t="s">
        <v>355</v>
      </c>
    </row>
    <row r="236" spans="1:5" x14ac:dyDescent="0.35">
      <c r="A236" s="1110" t="s">
        <v>433</v>
      </c>
      <c r="B236" s="1110" t="s">
        <v>1273</v>
      </c>
      <c r="C236" s="1110" t="s">
        <v>852</v>
      </c>
      <c r="D236" s="1110" t="s">
        <v>1274</v>
      </c>
      <c r="E236" s="1110" t="s">
        <v>1275</v>
      </c>
    </row>
    <row r="237" spans="1:5" x14ac:dyDescent="0.35">
      <c r="A237" s="1110" t="s">
        <v>1276</v>
      </c>
      <c r="B237" s="1110" t="s">
        <v>1277</v>
      </c>
      <c r="C237" s="1110" t="s">
        <v>852</v>
      </c>
      <c r="D237" s="1110" t="s">
        <v>1274</v>
      </c>
      <c r="E237" s="1110" t="s">
        <v>1275</v>
      </c>
    </row>
    <row r="238" spans="1:5" x14ac:dyDescent="0.35">
      <c r="A238" s="1110" t="s">
        <v>1278</v>
      </c>
      <c r="B238" s="1110" t="s">
        <v>1279</v>
      </c>
      <c r="C238" s="1110" t="s">
        <v>852</v>
      </c>
      <c r="D238" s="1110" t="s">
        <v>1274</v>
      </c>
      <c r="E238" s="1110" t="s">
        <v>1275</v>
      </c>
    </row>
    <row r="239" spans="1:5" x14ac:dyDescent="0.35">
      <c r="A239" s="1110" t="s">
        <v>1280</v>
      </c>
      <c r="B239" s="1110" t="s">
        <v>1281</v>
      </c>
      <c r="C239" s="1110" t="s">
        <v>852</v>
      </c>
      <c r="D239" s="1110" t="s">
        <v>1282</v>
      </c>
      <c r="E239" s="1110" t="s">
        <v>1275</v>
      </c>
    </row>
    <row r="240" spans="1:5" x14ac:dyDescent="0.35">
      <c r="A240" s="1110" t="s">
        <v>621</v>
      </c>
      <c r="B240" s="1110" t="s">
        <v>1283</v>
      </c>
      <c r="C240" s="1110" t="s">
        <v>786</v>
      </c>
      <c r="D240" s="1110" t="s">
        <v>786</v>
      </c>
      <c r="E240" s="1110" t="s">
        <v>355</v>
      </c>
    </row>
    <row r="241" spans="1:5" x14ac:dyDescent="0.35">
      <c r="A241" s="1110" t="s">
        <v>1275</v>
      </c>
      <c r="B241" s="1110" t="s">
        <v>508</v>
      </c>
      <c r="C241" s="1110" t="s">
        <v>791</v>
      </c>
      <c r="D241" s="1110" t="s">
        <v>1018</v>
      </c>
      <c r="E241" s="1110" t="s">
        <v>1275</v>
      </c>
    </row>
    <row r="242" spans="1:5" x14ac:dyDescent="0.35">
      <c r="A242" s="1110" t="s">
        <v>384</v>
      </c>
      <c r="B242" s="1110" t="s">
        <v>1284</v>
      </c>
      <c r="C242" s="1110" t="s">
        <v>1285</v>
      </c>
      <c r="D242" s="1110" t="s">
        <v>1274</v>
      </c>
      <c r="E242" s="1110" t="s">
        <v>1275</v>
      </c>
    </row>
    <row r="243" spans="1:5" x14ac:dyDescent="0.35">
      <c r="A243" s="1110" t="s">
        <v>385</v>
      </c>
      <c r="B243" s="1110" t="s">
        <v>388</v>
      </c>
      <c r="C243" s="1110" t="s">
        <v>1286</v>
      </c>
      <c r="D243" s="1110" t="s">
        <v>1287</v>
      </c>
      <c r="E243" s="1110" t="s">
        <v>621</v>
      </c>
    </row>
    <row r="244" spans="1:5" x14ac:dyDescent="0.35">
      <c r="A244" s="1110" t="s">
        <v>1288</v>
      </c>
      <c r="B244" s="1110" t="s">
        <v>1289</v>
      </c>
      <c r="C244" s="1110" t="s">
        <v>786</v>
      </c>
      <c r="D244" s="1110" t="s">
        <v>786</v>
      </c>
      <c r="E244" s="1110" t="s">
        <v>355</v>
      </c>
    </row>
    <row r="245" spans="1:5" x14ac:dyDescent="0.35">
      <c r="A245" s="1110" t="s">
        <v>1290</v>
      </c>
      <c r="B245" s="1110" t="s">
        <v>1291</v>
      </c>
      <c r="C245" s="1110" t="s">
        <v>786</v>
      </c>
      <c r="D245" s="1110" t="s">
        <v>786</v>
      </c>
      <c r="E245" s="1110" t="s">
        <v>355</v>
      </c>
    </row>
    <row r="246" spans="1:5" x14ac:dyDescent="0.35">
      <c r="A246" s="1110" t="s">
        <v>1292</v>
      </c>
      <c r="B246" s="1110" t="s">
        <v>263</v>
      </c>
      <c r="C246" s="1110" t="s">
        <v>1286</v>
      </c>
      <c r="D246" s="1110" t="s">
        <v>1293</v>
      </c>
      <c r="E246" s="1110" t="s">
        <v>384</v>
      </c>
    </row>
    <row r="247" spans="1:5" x14ac:dyDescent="0.35">
      <c r="A247" s="1110" t="s">
        <v>433</v>
      </c>
      <c r="B247" s="1110" t="s">
        <v>509</v>
      </c>
      <c r="C247" s="1110" t="s">
        <v>791</v>
      </c>
      <c r="D247" s="1110" t="s">
        <v>1294</v>
      </c>
      <c r="E247" s="1110" t="s">
        <v>433</v>
      </c>
    </row>
    <row r="248" spans="1:5" x14ac:dyDescent="0.35">
      <c r="A248" s="1110" t="s">
        <v>1295</v>
      </c>
      <c r="B248" s="1110" t="s">
        <v>230</v>
      </c>
      <c r="C248" s="1110" t="s">
        <v>779</v>
      </c>
      <c r="D248" s="1110" t="s">
        <v>1296</v>
      </c>
      <c r="E248" s="1110" t="s">
        <v>724</v>
      </c>
    </row>
    <row r="249" spans="1:5" x14ac:dyDescent="0.35">
      <c r="A249" s="1110" t="s">
        <v>1297</v>
      </c>
      <c r="B249" s="1110" t="s">
        <v>72</v>
      </c>
      <c r="C249" s="1110" t="s">
        <v>779</v>
      </c>
      <c r="D249" s="1110" t="s">
        <v>1298</v>
      </c>
      <c r="E249" s="1110" t="s">
        <v>725</v>
      </c>
    </row>
    <row r="250" spans="1:5" x14ac:dyDescent="0.35">
      <c r="A250" s="1110" t="s">
        <v>1299</v>
      </c>
      <c r="B250" s="1110" t="s">
        <v>73</v>
      </c>
      <c r="C250" s="1110" t="s">
        <v>779</v>
      </c>
      <c r="D250" s="1110" t="s">
        <v>1300</v>
      </c>
      <c r="E250" s="1110" t="s">
        <v>726</v>
      </c>
    </row>
    <row r="251" spans="1:5" x14ac:dyDescent="0.35">
      <c r="A251" s="1110" t="s">
        <v>1301</v>
      </c>
      <c r="B251" s="1110" t="s">
        <v>264</v>
      </c>
      <c r="C251" s="1110" t="s">
        <v>779</v>
      </c>
      <c r="D251" s="1110" t="s">
        <v>1302</v>
      </c>
      <c r="E251" s="1110" t="s">
        <v>736</v>
      </c>
    </row>
    <row r="252" spans="1:5" x14ac:dyDescent="0.35">
      <c r="A252" s="1110" t="s">
        <v>1303</v>
      </c>
      <c r="B252" s="1110" t="s">
        <v>449</v>
      </c>
      <c r="C252" s="1110" t="s">
        <v>779</v>
      </c>
      <c r="D252" s="1110" t="s">
        <v>1304</v>
      </c>
      <c r="E252" s="1110" t="s">
        <v>723</v>
      </c>
    </row>
    <row r="253" spans="1:5" x14ac:dyDescent="0.35">
      <c r="A253" s="1110" t="s">
        <v>1305</v>
      </c>
      <c r="B253" s="1110" t="s">
        <v>1306</v>
      </c>
      <c r="C253" s="1110" t="s">
        <v>791</v>
      </c>
      <c r="D253" s="1110" t="s">
        <v>1018</v>
      </c>
      <c r="E253" s="1110" t="s">
        <v>1305</v>
      </c>
    </row>
    <row r="254" spans="1:5" x14ac:dyDescent="0.35">
      <c r="A254" s="1110" t="s">
        <v>622</v>
      </c>
      <c r="B254" s="1110" t="s">
        <v>1307</v>
      </c>
      <c r="C254" s="1110" t="s">
        <v>781</v>
      </c>
      <c r="D254" s="1110" t="s">
        <v>1308</v>
      </c>
      <c r="E254" s="1110" t="s">
        <v>624</v>
      </c>
    </row>
    <row r="255" spans="1:5" x14ac:dyDescent="0.35">
      <c r="A255" s="1110" t="s">
        <v>1309</v>
      </c>
      <c r="B255" s="1110" t="s">
        <v>1310</v>
      </c>
      <c r="C255" s="1110" t="s">
        <v>786</v>
      </c>
      <c r="D255" s="1110" t="s">
        <v>786</v>
      </c>
      <c r="E255" s="1110" t="s">
        <v>355</v>
      </c>
    </row>
    <row r="256" spans="1:5" x14ac:dyDescent="0.35">
      <c r="A256" s="1110" t="s">
        <v>1311</v>
      </c>
      <c r="B256" s="1110" t="s">
        <v>1312</v>
      </c>
      <c r="C256" s="1110" t="s">
        <v>1313</v>
      </c>
      <c r="D256" s="1110" t="s">
        <v>1049</v>
      </c>
      <c r="E256" s="1110" t="s">
        <v>1311</v>
      </c>
    </row>
    <row r="257" spans="1:5" x14ac:dyDescent="0.35">
      <c r="A257" s="1110" t="s">
        <v>625</v>
      </c>
      <c r="B257" s="1110" t="s">
        <v>1314</v>
      </c>
      <c r="C257" s="1110" t="s">
        <v>781</v>
      </c>
      <c r="D257" s="1110" t="s">
        <v>1315</v>
      </c>
      <c r="E257" s="1110" t="s">
        <v>627</v>
      </c>
    </row>
    <row r="258" spans="1:5" x14ac:dyDescent="0.35">
      <c r="A258" s="1110" t="s">
        <v>1316</v>
      </c>
      <c r="B258" s="1110" t="s">
        <v>1317</v>
      </c>
      <c r="C258" s="1110" t="s">
        <v>786</v>
      </c>
      <c r="D258" s="1110" t="s">
        <v>786</v>
      </c>
      <c r="E258" s="1110" t="s">
        <v>355</v>
      </c>
    </row>
    <row r="259" spans="1:5" x14ac:dyDescent="0.35">
      <c r="A259" s="1110" t="s">
        <v>626</v>
      </c>
      <c r="B259" s="1110" t="s">
        <v>1318</v>
      </c>
      <c r="C259" s="1110" t="s">
        <v>781</v>
      </c>
      <c r="D259" s="1110" t="s">
        <v>1319</v>
      </c>
      <c r="E259" s="1110" t="s">
        <v>626</v>
      </c>
    </row>
    <row r="260" spans="1:5" x14ac:dyDescent="0.35">
      <c r="A260" s="1110" t="s">
        <v>1320</v>
      </c>
      <c r="B260" s="1110" t="s">
        <v>180</v>
      </c>
      <c r="C260" s="1110" t="s">
        <v>1186</v>
      </c>
      <c r="D260" s="1110" t="s">
        <v>1321</v>
      </c>
      <c r="E260" s="1110" t="s">
        <v>622</v>
      </c>
    </row>
    <row r="261" spans="1:5" x14ac:dyDescent="0.35">
      <c r="A261" s="1110" t="s">
        <v>1322</v>
      </c>
      <c r="B261" s="1110" t="s">
        <v>181</v>
      </c>
      <c r="C261" s="1110" t="s">
        <v>1186</v>
      </c>
      <c r="D261" s="1110" t="s">
        <v>1321</v>
      </c>
      <c r="E261" s="1110" t="s">
        <v>622</v>
      </c>
    </row>
    <row r="262" spans="1:5" x14ac:dyDescent="0.35">
      <c r="A262" s="1110" t="s">
        <v>1323</v>
      </c>
      <c r="B262" s="1110" t="s">
        <v>1324</v>
      </c>
      <c r="C262" s="1110" t="s">
        <v>800</v>
      </c>
      <c r="D262" s="1110" t="s">
        <v>1325</v>
      </c>
      <c r="E262" s="1110" t="s">
        <v>1323</v>
      </c>
    </row>
    <row r="263" spans="1:5" x14ac:dyDescent="0.35">
      <c r="A263" s="1110" t="s">
        <v>1326</v>
      </c>
      <c r="B263" s="1110" t="s">
        <v>1327</v>
      </c>
      <c r="C263" s="1110" t="s">
        <v>786</v>
      </c>
      <c r="D263" s="1110" t="s">
        <v>786</v>
      </c>
      <c r="E263" s="1110" t="s">
        <v>355</v>
      </c>
    </row>
    <row r="264" spans="1:5" x14ac:dyDescent="0.35">
      <c r="A264" s="1108" t="s">
        <v>1328</v>
      </c>
      <c r="B264" s="1108"/>
      <c r="C264" s="1108"/>
      <c r="D264" s="1108"/>
      <c r="E264" s="1108"/>
    </row>
    <row r="265" spans="1:5" x14ac:dyDescent="0.35">
      <c r="A265" s="1110" t="s">
        <v>549</v>
      </c>
      <c r="B265" s="1110" t="s">
        <v>719</v>
      </c>
      <c r="C265" s="1110" t="s">
        <v>1329</v>
      </c>
      <c r="D265" s="1110" t="s">
        <v>1018</v>
      </c>
      <c r="E265" s="1110" t="s">
        <v>549</v>
      </c>
    </row>
    <row r="266" spans="1:5" x14ac:dyDescent="0.35">
      <c r="A266" s="1110" t="s">
        <v>549</v>
      </c>
      <c r="B266" s="1110" t="s">
        <v>1459</v>
      </c>
      <c r="C266" s="1110" t="s">
        <v>786</v>
      </c>
      <c r="D266" s="1110" t="s">
        <v>786</v>
      </c>
      <c r="E266" s="1110" t="s">
        <v>355</v>
      </c>
    </row>
    <row r="267" spans="1:5" x14ac:dyDescent="0.35">
      <c r="A267" s="1110" t="s">
        <v>1330</v>
      </c>
      <c r="B267" s="1110" t="s">
        <v>1331</v>
      </c>
      <c r="C267" s="1110" t="s">
        <v>779</v>
      </c>
      <c r="D267" s="1110" t="s">
        <v>1332</v>
      </c>
      <c r="E267" s="1110" t="s">
        <v>737</v>
      </c>
    </row>
    <row r="268" spans="1:5" x14ac:dyDescent="0.35">
      <c r="A268" s="1110" t="s">
        <v>1333</v>
      </c>
      <c r="B268" s="1110" t="s">
        <v>196</v>
      </c>
      <c r="C268" s="1110" t="s">
        <v>921</v>
      </c>
      <c r="D268" s="1110" t="s">
        <v>1334</v>
      </c>
      <c r="E268" s="1110" t="s">
        <v>543</v>
      </c>
    </row>
    <row r="269" spans="1:5" x14ac:dyDescent="0.35">
      <c r="A269" s="1110" t="s">
        <v>1335</v>
      </c>
      <c r="B269" s="1110" t="s">
        <v>1336</v>
      </c>
      <c r="C269" s="1110" t="s">
        <v>786</v>
      </c>
      <c r="D269" s="1110" t="s">
        <v>786</v>
      </c>
      <c r="E269" s="1110" t="s">
        <v>355</v>
      </c>
    </row>
    <row r="270" spans="1:5" x14ac:dyDescent="0.35">
      <c r="A270" s="1110" t="s">
        <v>547</v>
      </c>
      <c r="B270" s="1110" t="s">
        <v>1337</v>
      </c>
      <c r="C270" s="1110" t="s">
        <v>786</v>
      </c>
      <c r="D270" s="1110" t="s">
        <v>786</v>
      </c>
      <c r="E270" s="1110" t="s">
        <v>355</v>
      </c>
    </row>
    <row r="271" spans="1:5" x14ac:dyDescent="0.35">
      <c r="A271" s="1110" t="s">
        <v>1338</v>
      </c>
      <c r="B271" s="1110" t="s">
        <v>1339</v>
      </c>
      <c r="C271" s="1110" t="s">
        <v>786</v>
      </c>
      <c r="D271" s="1110" t="s">
        <v>786</v>
      </c>
      <c r="E271" s="1110" t="s">
        <v>355</v>
      </c>
    </row>
    <row r="272" spans="1:5" x14ac:dyDescent="0.35">
      <c r="A272" s="1110" t="s">
        <v>1340</v>
      </c>
      <c r="B272" s="1110" t="s">
        <v>1341</v>
      </c>
      <c r="C272" s="1110" t="s">
        <v>786</v>
      </c>
      <c r="D272" s="1110" t="s">
        <v>786</v>
      </c>
      <c r="E272" s="1110" t="s">
        <v>355</v>
      </c>
    </row>
    <row r="273" spans="1:5" x14ac:dyDescent="0.35">
      <c r="A273" s="1110" t="s">
        <v>1342</v>
      </c>
      <c r="B273" s="1110" t="s">
        <v>1282</v>
      </c>
      <c r="C273" s="1110" t="s">
        <v>852</v>
      </c>
      <c r="D273" s="1110" t="s">
        <v>1343</v>
      </c>
      <c r="E273" s="1110" t="s">
        <v>433</v>
      </c>
    </row>
    <row r="274" spans="1:5" x14ac:dyDescent="0.35">
      <c r="A274" s="1110" t="s">
        <v>1344</v>
      </c>
      <c r="B274" s="1110" t="s">
        <v>1345</v>
      </c>
      <c r="C274" s="1110" t="s">
        <v>852</v>
      </c>
      <c r="D274" s="1110" t="s">
        <v>1346</v>
      </c>
      <c r="E274" s="1110" t="s">
        <v>1019</v>
      </c>
    </row>
    <row r="275" spans="1:5" x14ac:dyDescent="0.35">
      <c r="A275" s="1110" t="s">
        <v>1347</v>
      </c>
      <c r="B275" s="1110" t="s">
        <v>322</v>
      </c>
      <c r="C275" s="1110" t="s">
        <v>786</v>
      </c>
      <c r="D275" s="1110" t="s">
        <v>786</v>
      </c>
      <c r="E275" s="1110" t="s">
        <v>355</v>
      </c>
    </row>
    <row r="276" spans="1:5" x14ac:dyDescent="0.35">
      <c r="A276" s="1110" t="s">
        <v>1348</v>
      </c>
      <c r="B276" s="1110" t="s">
        <v>55</v>
      </c>
      <c r="C276" s="1110" t="s">
        <v>786</v>
      </c>
      <c r="D276" s="1110" t="s">
        <v>786</v>
      </c>
      <c r="E276" s="1110" t="s">
        <v>355</v>
      </c>
    </row>
    <row r="277" spans="1:5" x14ac:dyDescent="0.35">
      <c r="A277" s="1110" t="s">
        <v>1349</v>
      </c>
      <c r="B277" s="1110" t="s">
        <v>716</v>
      </c>
      <c r="C277" s="1110" t="s">
        <v>852</v>
      </c>
      <c r="D277" s="1110" t="s">
        <v>1350</v>
      </c>
      <c r="E277" s="1110" t="s">
        <v>715</v>
      </c>
    </row>
  </sheetData>
  <customSheetViews>
    <customSheetView guid="{018AB515-AB17-4172-9F06-1432D1C49B1F}">
      <selection activeCell="E13" sqref="E13"/>
      <pageMargins left="0.7" right="0.7" top="0.75" bottom="0.75" header="0.3" footer="0.3"/>
    </customSheetView>
    <customSheetView guid="{22567D11-EBB8-4CE8-80E0-9D844DBA6A3C}">
      <selection activeCell="E13" sqref="E13"/>
      <pageMargins left="0.7" right="0.7" top="0.75" bottom="0.75" header="0.3" footer="0.3"/>
    </customSheetView>
  </customSheetViews>
  <mergeCells count="9">
    <mergeCell ref="A2:E2"/>
    <mergeCell ref="A171:E171"/>
    <mergeCell ref="A234:E234"/>
    <mergeCell ref="A264:E264"/>
    <mergeCell ref="A94:B94"/>
    <mergeCell ref="A125:E125"/>
    <mergeCell ref="A15:B15"/>
    <mergeCell ref="A27:B27"/>
    <mergeCell ref="A65:B6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1"/>
  <sheetViews>
    <sheetView workbookViewId="0">
      <selection activeCell="B5" sqref="B5"/>
    </sheetView>
  </sheetViews>
  <sheetFormatPr defaultColWidth="9.1796875" defaultRowHeight="14.5" x14ac:dyDescent="0.35"/>
  <cols>
    <col min="1" max="1" width="15.1796875" style="791" customWidth="1"/>
    <col min="2" max="2" width="44.7265625" style="791" customWidth="1"/>
    <col min="3" max="16384" width="9.1796875" style="791"/>
  </cols>
  <sheetData>
    <row r="1" spans="1:2" x14ac:dyDescent="0.35">
      <c r="A1" s="1113" t="s">
        <v>136</v>
      </c>
      <c r="B1" s="1113" t="s">
        <v>1424</v>
      </c>
    </row>
    <row r="2" spans="1:2" x14ac:dyDescent="0.35">
      <c r="A2" s="1111">
        <v>41670</v>
      </c>
      <c r="B2" s="791" t="s">
        <v>1425</v>
      </c>
    </row>
    <row r="3" spans="1:2" x14ac:dyDescent="0.35">
      <c r="A3" s="1111">
        <v>41670</v>
      </c>
      <c r="B3" s="791" t="s">
        <v>1426</v>
      </c>
    </row>
    <row r="4" spans="1:2" x14ac:dyDescent="0.35">
      <c r="A4" s="1111">
        <v>41663</v>
      </c>
      <c r="B4" s="791" t="s">
        <v>1427</v>
      </c>
    </row>
    <row r="5" spans="1:2" x14ac:dyDescent="0.35">
      <c r="A5" s="1111">
        <v>41663</v>
      </c>
      <c r="B5" s="791" t="s">
        <v>1428</v>
      </c>
    </row>
    <row r="6" spans="1:2" x14ac:dyDescent="0.35">
      <c r="A6" s="1111">
        <v>41663</v>
      </c>
      <c r="B6" s="791" t="s">
        <v>1429</v>
      </c>
    </row>
    <row r="7" spans="1:2" x14ac:dyDescent="0.35">
      <c r="A7" s="1111">
        <v>41663</v>
      </c>
      <c r="B7" s="791" t="s">
        <v>1430</v>
      </c>
    </row>
    <row r="8" spans="1:2" x14ac:dyDescent="0.35">
      <c r="A8" s="1111">
        <v>41663</v>
      </c>
      <c r="B8" s="791" t="s">
        <v>1431</v>
      </c>
    </row>
    <row r="9" spans="1:2" x14ac:dyDescent="0.35">
      <c r="A9" s="1111">
        <v>41821</v>
      </c>
      <c r="B9" s="791" t="s">
        <v>1432</v>
      </c>
    </row>
    <row r="10" spans="1:2" x14ac:dyDescent="0.35">
      <c r="A10" s="1111">
        <v>41691</v>
      </c>
      <c r="B10" s="791" t="s">
        <v>1433</v>
      </c>
    </row>
    <row r="11" spans="1:2" x14ac:dyDescent="0.35">
      <c r="A11" s="1111">
        <v>41760</v>
      </c>
      <c r="B11" s="791" t="s">
        <v>1434</v>
      </c>
    </row>
    <row r="12" spans="1:2" x14ac:dyDescent="0.35">
      <c r="A12" s="1111">
        <v>41821</v>
      </c>
      <c r="B12" s="791" t="s">
        <v>1435</v>
      </c>
    </row>
    <row r="13" spans="1:2" x14ac:dyDescent="0.35">
      <c r="A13" s="1111">
        <v>41740</v>
      </c>
      <c r="B13" s="791" t="s">
        <v>1436</v>
      </c>
    </row>
    <row r="14" spans="1:2" x14ac:dyDescent="0.35">
      <c r="A14" s="1111">
        <v>41883</v>
      </c>
      <c r="B14" s="791" t="s">
        <v>1461</v>
      </c>
    </row>
    <row r="15" spans="1:2" x14ac:dyDescent="0.35">
      <c r="A15" s="1111">
        <v>41944</v>
      </c>
      <c r="B15" s="791" t="s">
        <v>1437</v>
      </c>
    </row>
    <row r="16" spans="1:2" x14ac:dyDescent="0.35">
      <c r="A16" s="1111">
        <v>41883</v>
      </c>
      <c r="B16" s="791" t="s">
        <v>1438</v>
      </c>
    </row>
    <row r="17" spans="1:2" x14ac:dyDescent="0.35">
      <c r="A17" s="1111">
        <v>41852</v>
      </c>
      <c r="B17" s="791" t="s">
        <v>1439</v>
      </c>
    </row>
    <row r="18" spans="1:2" x14ac:dyDescent="0.35">
      <c r="A18" s="1112">
        <v>42093</v>
      </c>
      <c r="B18" s="791" t="s">
        <v>1471</v>
      </c>
    </row>
    <row r="19" spans="1:2" x14ac:dyDescent="0.35">
      <c r="A19" s="1112">
        <v>42093</v>
      </c>
      <c r="B19" s="791" t="s">
        <v>1472</v>
      </c>
    </row>
    <row r="20" spans="1:2" x14ac:dyDescent="0.35">
      <c r="A20" s="1112">
        <v>42093</v>
      </c>
      <c r="B20" s="791" t="s">
        <v>1473</v>
      </c>
    </row>
    <row r="21" spans="1:2" x14ac:dyDescent="0.35">
      <c r="A21" s="1112">
        <v>42093</v>
      </c>
      <c r="B21" s="791" t="s">
        <v>1474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E53"/>
  <sheetViews>
    <sheetView showGridLines="0" view="pageLayout" topLeftCell="A37" zoomScaleNormal="100" workbookViewId="0">
      <selection activeCell="C39" sqref="C39:H39"/>
    </sheetView>
  </sheetViews>
  <sheetFormatPr defaultColWidth="9.1796875" defaultRowHeight="13.5" x14ac:dyDescent="0.25"/>
  <cols>
    <col min="1" max="2" width="1.7265625" style="92" customWidth="1"/>
    <col min="3" max="3" width="2.81640625" style="92" customWidth="1"/>
    <col min="4" max="4" width="1.7265625" style="92" customWidth="1"/>
    <col min="5" max="5" width="1.7265625" style="91" customWidth="1"/>
    <col min="6" max="6" width="3.7265625" style="91" customWidth="1"/>
    <col min="7" max="7" width="1.7265625" style="91" customWidth="1"/>
    <col min="8" max="8" width="77.453125" style="91" customWidth="1"/>
    <col min="9" max="31" width="9.1796875" style="171" customWidth="1"/>
    <col min="32" max="16384" width="9.1796875" style="166"/>
  </cols>
  <sheetData>
    <row r="1" spans="1:8" s="166" customFormat="1" x14ac:dyDescent="0.25">
      <c r="A1" s="554" t="s">
        <v>1462</v>
      </c>
      <c r="B1" s="554"/>
      <c r="C1" s="554"/>
      <c r="D1" s="554"/>
      <c r="E1" s="554"/>
      <c r="F1" s="554"/>
      <c r="G1" s="554"/>
      <c r="H1" s="554"/>
    </row>
    <row r="2" spans="1:8" s="166" customFormat="1" ht="14.5" x14ac:dyDescent="0.3">
      <c r="A2" s="676" t="s">
        <v>337</v>
      </c>
      <c r="B2" s="676"/>
      <c r="C2" s="676"/>
      <c r="D2" s="676"/>
      <c r="E2" s="677"/>
      <c r="F2" s="677"/>
      <c r="G2" s="677"/>
      <c r="H2" s="677"/>
    </row>
    <row r="3" spans="1:8" s="166" customFormat="1" ht="39.75" customHeight="1" x14ac:dyDescent="0.3">
      <c r="A3" s="677"/>
      <c r="B3" s="677"/>
      <c r="C3" s="692" t="s">
        <v>338</v>
      </c>
      <c r="D3" s="692"/>
      <c r="E3" s="692"/>
      <c r="F3" s="692"/>
      <c r="G3" s="692"/>
      <c r="H3" s="692"/>
    </row>
    <row r="4" spans="1:8" s="166" customFormat="1" ht="4" customHeight="1" x14ac:dyDescent="0.3">
      <c r="A4" s="678"/>
      <c r="B4" s="678"/>
      <c r="C4" s="678"/>
      <c r="D4" s="678"/>
      <c r="E4" s="677"/>
      <c r="F4" s="677"/>
      <c r="G4" s="677"/>
      <c r="H4" s="677"/>
    </row>
    <row r="5" spans="1:8" s="166" customFormat="1" ht="14.5" x14ac:dyDescent="0.3">
      <c r="A5" s="676" t="s">
        <v>339</v>
      </c>
      <c r="B5" s="676"/>
      <c r="C5" s="676"/>
      <c r="D5" s="676"/>
      <c r="E5" s="677"/>
      <c r="F5" s="677"/>
      <c r="G5" s="677"/>
      <c r="H5" s="677"/>
    </row>
    <row r="6" spans="1:8" s="166" customFormat="1" ht="107.25" customHeight="1" x14ac:dyDescent="0.3">
      <c r="A6" s="677"/>
      <c r="B6" s="677"/>
      <c r="C6" s="692" t="s">
        <v>671</v>
      </c>
      <c r="D6" s="692"/>
      <c r="E6" s="692"/>
      <c r="F6" s="692"/>
      <c r="G6" s="692"/>
      <c r="H6" s="692"/>
    </row>
    <row r="7" spans="1:8" s="166" customFormat="1" ht="4" customHeight="1" x14ac:dyDescent="0.35">
      <c r="A7" s="679"/>
      <c r="B7" s="679"/>
      <c r="C7" s="679"/>
      <c r="D7" s="679"/>
      <c r="E7" s="677"/>
      <c r="F7" s="677"/>
      <c r="G7" s="677"/>
      <c r="H7" s="677"/>
    </row>
    <row r="8" spans="1:8" s="166" customFormat="1" ht="14.5" x14ac:dyDescent="0.3">
      <c r="A8" s="676" t="s">
        <v>688</v>
      </c>
      <c r="B8" s="676"/>
      <c r="C8" s="676"/>
      <c r="D8" s="676"/>
      <c r="E8" s="677"/>
      <c r="F8" s="677"/>
      <c r="G8" s="677"/>
      <c r="H8" s="677"/>
    </row>
    <row r="9" spans="1:8" s="166" customFormat="1" ht="14" x14ac:dyDescent="0.3">
      <c r="A9" s="677"/>
      <c r="B9" s="680" t="s">
        <v>340</v>
      </c>
      <c r="C9" s="677"/>
      <c r="D9" s="677"/>
      <c r="E9" s="677"/>
      <c r="F9" s="677"/>
      <c r="G9" s="677"/>
      <c r="H9" s="677"/>
    </row>
    <row r="10" spans="1:8" s="166" customFormat="1" ht="28" customHeight="1" x14ac:dyDescent="0.25">
      <c r="A10" s="681"/>
      <c r="B10" s="682"/>
      <c r="C10" s="692" t="s">
        <v>341</v>
      </c>
      <c r="D10" s="692"/>
      <c r="E10" s="692"/>
      <c r="F10" s="692"/>
      <c r="G10" s="692"/>
      <c r="H10" s="692"/>
    </row>
    <row r="11" spans="1:8" s="166" customFormat="1" ht="14" x14ac:dyDescent="0.3">
      <c r="A11" s="681"/>
      <c r="B11" s="681"/>
      <c r="C11" s="695" t="s">
        <v>334</v>
      </c>
      <c r="D11" s="693" t="s">
        <v>0</v>
      </c>
      <c r="E11" s="693"/>
      <c r="F11" s="693"/>
      <c r="G11" s="694"/>
      <c r="H11" s="694"/>
    </row>
    <row r="12" spans="1:8" s="166" customFormat="1" ht="14" x14ac:dyDescent="0.3">
      <c r="A12" s="681"/>
      <c r="B12" s="681"/>
      <c r="C12" s="695"/>
      <c r="D12" s="683" t="s">
        <v>342</v>
      </c>
      <c r="E12" s="693" t="s">
        <v>343</v>
      </c>
      <c r="F12" s="693"/>
      <c r="G12" s="694"/>
      <c r="H12" s="694"/>
    </row>
    <row r="13" spans="1:8" s="166" customFormat="1" ht="28" customHeight="1" x14ac:dyDescent="0.25">
      <c r="A13" s="681"/>
      <c r="B13" s="681"/>
      <c r="C13" s="695"/>
      <c r="D13" s="683" t="s">
        <v>342</v>
      </c>
      <c r="E13" s="692" t="s">
        <v>344</v>
      </c>
      <c r="F13" s="692"/>
      <c r="G13" s="692"/>
      <c r="H13" s="692"/>
    </row>
    <row r="14" spans="1:8" s="166" customFormat="1" ht="14" x14ac:dyDescent="0.3">
      <c r="A14" s="681"/>
      <c r="B14" s="681"/>
      <c r="C14" s="695" t="s">
        <v>334</v>
      </c>
      <c r="D14" s="693" t="s">
        <v>1</v>
      </c>
      <c r="E14" s="694"/>
      <c r="F14" s="693"/>
      <c r="G14" s="694"/>
      <c r="H14" s="694"/>
    </row>
    <row r="15" spans="1:8" s="166" customFormat="1" ht="28" customHeight="1" x14ac:dyDescent="0.25">
      <c r="A15" s="681"/>
      <c r="B15" s="681"/>
      <c r="C15" s="695"/>
      <c r="D15" s="683" t="s">
        <v>342</v>
      </c>
      <c r="E15" s="692" t="s">
        <v>345</v>
      </c>
      <c r="F15" s="692"/>
      <c r="G15" s="692"/>
      <c r="H15" s="692"/>
    </row>
    <row r="16" spans="1:8" s="166" customFormat="1" ht="14" x14ac:dyDescent="0.3">
      <c r="A16" s="681"/>
      <c r="B16" s="681"/>
      <c r="C16" s="695" t="s">
        <v>334</v>
      </c>
      <c r="D16" s="693" t="s">
        <v>270</v>
      </c>
      <c r="E16" s="694"/>
      <c r="F16" s="693"/>
      <c r="G16" s="694"/>
      <c r="H16" s="694"/>
    </row>
    <row r="17" spans="1:31" ht="38.25" customHeight="1" x14ac:dyDescent="0.25">
      <c r="A17" s="681"/>
      <c r="B17" s="681"/>
      <c r="C17" s="695"/>
      <c r="D17" s="683" t="s">
        <v>342</v>
      </c>
      <c r="E17" s="692" t="s">
        <v>346</v>
      </c>
      <c r="F17" s="692"/>
      <c r="G17" s="692"/>
      <c r="H17" s="692"/>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row>
    <row r="18" spans="1:31" ht="14" x14ac:dyDescent="0.3">
      <c r="C18" s="681"/>
      <c r="D18" s="681"/>
      <c r="E18" s="683" t="s">
        <v>347</v>
      </c>
      <c r="F18" s="684" t="s">
        <v>348</v>
      </c>
      <c r="G18" s="693" t="s">
        <v>349</v>
      </c>
      <c r="H18" s="694"/>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row>
    <row r="19" spans="1:31" ht="14" x14ac:dyDescent="0.3">
      <c r="C19" s="681"/>
      <c r="D19" s="681"/>
      <c r="E19" s="683" t="s">
        <v>347</v>
      </c>
      <c r="F19" s="685" t="s">
        <v>350</v>
      </c>
      <c r="G19" s="693" t="s">
        <v>351</v>
      </c>
      <c r="H19" s="694"/>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row>
    <row r="20" spans="1:31" ht="14" x14ac:dyDescent="0.3">
      <c r="C20" s="681"/>
      <c r="D20" s="681"/>
      <c r="E20" s="683" t="s">
        <v>347</v>
      </c>
      <c r="F20" s="686" t="s">
        <v>352</v>
      </c>
      <c r="G20" s="693" t="s">
        <v>353</v>
      </c>
      <c r="H20" s="694"/>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row>
    <row r="21" spans="1:31" ht="14" x14ac:dyDescent="0.3">
      <c r="C21" s="681"/>
      <c r="D21" s="681"/>
      <c r="E21" s="683"/>
      <c r="F21" s="687"/>
      <c r="G21" s="693" t="s">
        <v>354</v>
      </c>
      <c r="H21" s="694"/>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row>
    <row r="22" spans="1:31" ht="14" x14ac:dyDescent="0.3">
      <c r="C22" s="681"/>
      <c r="D22" s="681"/>
      <c r="E22" s="683" t="s">
        <v>347</v>
      </c>
      <c r="F22" s="688" t="s">
        <v>672</v>
      </c>
      <c r="G22" s="693" t="s">
        <v>673</v>
      </c>
      <c r="H22" s="694"/>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row>
    <row r="23" spans="1:31" ht="14" x14ac:dyDescent="0.3">
      <c r="C23" s="681"/>
      <c r="D23" s="681"/>
      <c r="E23" s="683"/>
      <c r="F23" s="687"/>
      <c r="G23" s="693" t="s">
        <v>674</v>
      </c>
      <c r="H23" s="694"/>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row>
    <row r="24" spans="1:31" ht="14" x14ac:dyDescent="0.3">
      <c r="C24" s="681"/>
      <c r="D24" s="681"/>
      <c r="E24" s="683" t="s">
        <v>347</v>
      </c>
      <c r="F24" s="689" t="s">
        <v>355</v>
      </c>
      <c r="G24" s="693" t="s">
        <v>678</v>
      </c>
      <c r="H24" s="694"/>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row>
    <row r="25" spans="1:31" ht="26.5" customHeight="1" x14ac:dyDescent="0.25">
      <c r="C25" s="681"/>
      <c r="D25" s="681"/>
      <c r="E25" s="683"/>
      <c r="F25" s="687"/>
      <c r="G25" s="692" t="s">
        <v>679</v>
      </c>
      <c r="H25" s="692"/>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row>
    <row r="26" spans="1:31" ht="14" x14ac:dyDescent="0.3">
      <c r="C26" s="681"/>
      <c r="D26" s="681"/>
      <c r="E26" s="683" t="s">
        <v>347</v>
      </c>
      <c r="F26" s="690" t="s">
        <v>356</v>
      </c>
      <c r="G26" s="693" t="s">
        <v>357</v>
      </c>
      <c r="H26" s="694"/>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row>
    <row r="27" spans="1:31" ht="14" x14ac:dyDescent="0.3">
      <c r="C27" s="681"/>
      <c r="D27" s="681"/>
      <c r="E27" s="683" t="s">
        <v>347</v>
      </c>
      <c r="F27" s="691" t="s">
        <v>675</v>
      </c>
      <c r="G27" s="693" t="s">
        <v>676</v>
      </c>
      <c r="H27" s="694"/>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row>
    <row r="28" spans="1:31" ht="14" x14ac:dyDescent="0.3">
      <c r="A28" s="91"/>
      <c r="B28" s="680" t="s">
        <v>358</v>
      </c>
      <c r="C28" s="677"/>
      <c r="D28" s="677"/>
      <c r="E28" s="677"/>
      <c r="F28" s="677"/>
      <c r="G28" s="677"/>
      <c r="H28" s="677"/>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row>
    <row r="29" spans="1:31" ht="28" customHeight="1" x14ac:dyDescent="0.25">
      <c r="B29" s="682"/>
      <c r="C29" s="692" t="s">
        <v>359</v>
      </c>
      <c r="D29" s="692"/>
      <c r="E29" s="692"/>
      <c r="F29" s="692"/>
      <c r="G29" s="692"/>
      <c r="H29" s="692"/>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row>
    <row r="30" spans="1:31" x14ac:dyDescent="0.25">
      <c r="A30" s="91"/>
      <c r="B30" s="682"/>
      <c r="C30" s="695" t="s">
        <v>334</v>
      </c>
      <c r="D30" s="696" t="s">
        <v>360</v>
      </c>
      <c r="E30" s="696"/>
      <c r="F30" s="696"/>
      <c r="G30" s="696"/>
      <c r="H30" s="69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row>
    <row r="31" spans="1:31" x14ac:dyDescent="0.25">
      <c r="A31" s="91"/>
      <c r="B31" s="682"/>
      <c r="C31" s="693"/>
      <c r="D31" s="683" t="s">
        <v>342</v>
      </c>
      <c r="E31" s="692" t="s">
        <v>361</v>
      </c>
      <c r="F31" s="692"/>
      <c r="G31" s="692"/>
      <c r="H31" s="692"/>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row>
    <row r="32" spans="1:31" x14ac:dyDescent="0.25">
      <c r="A32" s="91"/>
      <c r="B32" s="682"/>
      <c r="C32" s="695" t="s">
        <v>334</v>
      </c>
      <c r="D32" s="698" t="s">
        <v>362</v>
      </c>
      <c r="E32" s="698"/>
      <c r="F32" s="698"/>
      <c r="G32" s="698"/>
      <c r="H32" s="698"/>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row>
    <row r="33" spans="1:31" ht="28" customHeight="1" x14ac:dyDescent="0.25">
      <c r="A33" s="91"/>
      <c r="B33" s="682"/>
      <c r="C33" s="693"/>
      <c r="D33" s="683" t="s">
        <v>342</v>
      </c>
      <c r="E33" s="692" t="s">
        <v>708</v>
      </c>
      <c r="F33" s="692"/>
      <c r="G33" s="692"/>
      <c r="H33" s="692"/>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row>
    <row r="34" spans="1:31" ht="13.5" customHeight="1" x14ac:dyDescent="0.25">
      <c r="B34" s="681"/>
      <c r="C34" s="695"/>
      <c r="D34" s="695"/>
      <c r="E34" s="683"/>
      <c r="F34" s="692" t="s">
        <v>1440</v>
      </c>
      <c r="G34" s="692"/>
      <c r="H34" s="692"/>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row>
    <row r="35" spans="1:31" x14ac:dyDescent="0.25">
      <c r="A35" s="91"/>
      <c r="B35" s="682"/>
      <c r="C35" s="695" t="s">
        <v>334</v>
      </c>
      <c r="D35" s="697" t="s">
        <v>363</v>
      </c>
      <c r="E35" s="697"/>
      <c r="F35" s="697"/>
      <c r="G35" s="697"/>
      <c r="H35" s="697"/>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row>
    <row r="36" spans="1:31" x14ac:dyDescent="0.25">
      <c r="A36" s="91"/>
      <c r="B36" s="682"/>
      <c r="C36" s="693"/>
      <c r="D36" s="683" t="s">
        <v>342</v>
      </c>
      <c r="E36" s="692" t="s">
        <v>677</v>
      </c>
      <c r="F36" s="692"/>
      <c r="G36" s="692"/>
      <c r="H36" s="692"/>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row>
    <row r="37" spans="1:31" ht="26.5" customHeight="1" x14ac:dyDescent="0.25">
      <c r="B37" s="681"/>
      <c r="C37" s="695"/>
      <c r="D37" s="695"/>
      <c r="E37" s="683"/>
      <c r="F37" s="692" t="s">
        <v>680</v>
      </c>
      <c r="G37" s="692"/>
      <c r="H37" s="692"/>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row>
    <row r="38" spans="1:31" ht="14" x14ac:dyDescent="0.3">
      <c r="A38" s="91"/>
      <c r="B38" s="680" t="s">
        <v>705</v>
      </c>
      <c r="C38" s="677"/>
      <c r="D38" s="677"/>
      <c r="E38" s="677"/>
      <c r="F38" s="677"/>
      <c r="G38" s="677"/>
      <c r="H38" s="677"/>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row>
    <row r="39" spans="1:31" ht="68.25" customHeight="1" x14ac:dyDescent="0.25">
      <c r="B39" s="170"/>
      <c r="C39" s="699" t="s">
        <v>1476</v>
      </c>
      <c r="D39" s="699"/>
      <c r="E39" s="699"/>
      <c r="F39" s="699"/>
      <c r="G39" s="699"/>
      <c r="H39" s="699"/>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row>
    <row r="40" spans="1:31" ht="4" customHeight="1" x14ac:dyDescent="0.25">
      <c r="A40" s="168"/>
      <c r="B40" s="168"/>
      <c r="C40" s="168"/>
      <c r="D40" s="168"/>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row>
    <row r="41" spans="1:31" x14ac:dyDescent="0.25">
      <c r="A41" s="167" t="s">
        <v>689</v>
      </c>
      <c r="B41" s="167"/>
      <c r="C41" s="167"/>
      <c r="D41" s="167"/>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row>
    <row r="42" spans="1:31" x14ac:dyDescent="0.25">
      <c r="A42" s="91"/>
      <c r="B42" s="169" t="s">
        <v>690</v>
      </c>
      <c r="C42" s="91"/>
      <c r="D42" s="91"/>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row>
    <row r="43" spans="1:31" ht="41.25" customHeight="1" x14ac:dyDescent="0.25">
      <c r="B43" s="170"/>
      <c r="C43" s="553" t="s">
        <v>691</v>
      </c>
      <c r="D43" s="553"/>
      <c r="E43" s="553"/>
      <c r="F43" s="553"/>
      <c r="G43" s="553"/>
      <c r="H43" s="553"/>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row>
    <row r="44" spans="1:31" x14ac:dyDescent="0.25">
      <c r="A44" s="91"/>
      <c r="B44" s="169" t="s">
        <v>681</v>
      </c>
      <c r="C44" s="91"/>
      <c r="D44" s="91"/>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row>
    <row r="45" spans="1:31" ht="41.25" customHeight="1" x14ac:dyDescent="0.25">
      <c r="B45" s="170"/>
      <c r="C45" s="553" t="s">
        <v>682</v>
      </c>
      <c r="D45" s="553"/>
      <c r="E45" s="553"/>
      <c r="F45" s="553"/>
      <c r="G45" s="553"/>
      <c r="H45" s="553"/>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row>
    <row r="46" spans="1:31" x14ac:dyDescent="0.25">
      <c r="A46" s="91"/>
      <c r="B46" s="169" t="s">
        <v>527</v>
      </c>
      <c r="C46" s="91"/>
      <c r="D46" s="91"/>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row>
    <row r="47" spans="1:31" ht="52.5" customHeight="1" x14ac:dyDescent="0.25">
      <c r="B47" s="170"/>
      <c r="C47" s="553" t="s">
        <v>683</v>
      </c>
      <c r="D47" s="553"/>
      <c r="E47" s="553"/>
      <c r="F47" s="553"/>
      <c r="G47" s="553"/>
      <c r="H47" s="553"/>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row>
    <row r="48" spans="1:31" x14ac:dyDescent="0.25">
      <c r="A48" s="91"/>
      <c r="B48" s="169" t="s">
        <v>685</v>
      </c>
      <c r="C48" s="91"/>
      <c r="D48" s="91"/>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row>
    <row r="49" spans="1:31" ht="39.75" customHeight="1" x14ac:dyDescent="0.25">
      <c r="B49" s="170"/>
      <c r="C49" s="553" t="s">
        <v>686</v>
      </c>
      <c r="D49" s="553"/>
      <c r="E49" s="553"/>
      <c r="F49" s="553"/>
      <c r="G49" s="553"/>
      <c r="H49" s="553"/>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row>
    <row r="50" spans="1:31" x14ac:dyDescent="0.25">
      <c r="A50" s="91"/>
      <c r="B50" s="169" t="s">
        <v>687</v>
      </c>
      <c r="C50" s="91"/>
      <c r="D50" s="91"/>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row>
    <row r="51" spans="1:31" ht="52.5" customHeight="1" x14ac:dyDescent="0.25">
      <c r="B51" s="170"/>
      <c r="C51" s="553" t="s">
        <v>684</v>
      </c>
      <c r="D51" s="553"/>
      <c r="E51" s="553"/>
      <c r="F51" s="553"/>
      <c r="G51" s="553"/>
      <c r="H51" s="553"/>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row>
    <row r="52" spans="1:31" x14ac:dyDescent="0.25">
      <c r="A52" s="91"/>
      <c r="B52" s="169" t="s">
        <v>692</v>
      </c>
      <c r="C52" s="91"/>
      <c r="D52" s="91"/>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row>
    <row r="53" spans="1:31" ht="52.5" customHeight="1" x14ac:dyDescent="0.25">
      <c r="B53" s="170"/>
      <c r="C53" s="553" t="s">
        <v>693</v>
      </c>
      <c r="D53" s="553"/>
      <c r="E53" s="553"/>
      <c r="F53" s="553"/>
      <c r="G53" s="553"/>
      <c r="H53" s="553"/>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row>
  </sheetData>
  <customSheetViews>
    <customSheetView guid="{018AB515-AB17-4172-9F06-1432D1C49B1F}" showPageBreaks="1" showGridLines="0" view="pageLayout" topLeftCell="A19">
      <selection activeCell="H42" sqref="H42"/>
      <rowBreaks count="1" manualBreakCount="1">
        <brk id="39" max="16383" man="1"/>
      </rowBreaks>
      <pageMargins left="0.7" right="0.7" top="0.75" bottom="0.75" header="0.3" footer="0.3"/>
      <pageSetup scale="85" orientation="portrait" r:id="rId1"/>
      <headerFooter>
        <oddHeader>&amp;C&amp;"+,Bold"&amp;18EarthCraft House Worksheet Instructions</oddHeader>
      </headerFooter>
    </customSheetView>
    <customSheetView guid="{2AD44DDD-20C4-405B-8AAF-6409521CD900}" showPageBreaks="1" showGridLines="0" view="pageLayout" topLeftCell="A19">
      <selection activeCell="H42" sqref="H42"/>
      <rowBreaks count="1" manualBreakCount="1">
        <brk id="39" max="16383" man="1"/>
      </rowBreaks>
      <pageMargins left="0.7" right="0.7" top="0.75" bottom="0.75" header="0.3" footer="0.3"/>
      <pageSetup scale="85" orientation="portrait" r:id="rId2"/>
      <headerFooter>
        <oddHeader>&amp;C&amp;"+,Bold"&amp;18EarthCraft House Worksheet Instructions</oddHeader>
      </headerFooter>
    </customSheetView>
    <customSheetView guid="{22567D11-EBB8-4CE8-80E0-9D844DBA6A3C}" showPageBreaks="1" showGridLines="0" view="pageLayout" topLeftCell="A29">
      <selection activeCell="K2" sqref="K2"/>
      <rowBreaks count="1" manualBreakCount="1">
        <brk id="39" max="16383" man="1"/>
      </rowBreaks>
      <pageMargins left="0.7" right="0.7" top="0.75" bottom="0.75" header="0.3" footer="0.3"/>
      <pageSetup scale="85" orientation="portrait" r:id="rId3"/>
      <headerFooter>
        <oddHeader>&amp;C&amp;"+,Bold"&amp;18EarthCraft House Worksheet Instructions</oddHeader>
      </headerFooter>
    </customSheetView>
  </customSheetViews>
  <mergeCells count="24">
    <mergeCell ref="C47:H47"/>
    <mergeCell ref="C49:H49"/>
    <mergeCell ref="C53:H53"/>
    <mergeCell ref="C43:H43"/>
    <mergeCell ref="C51:H51"/>
    <mergeCell ref="F37:H37"/>
    <mergeCell ref="C45:H45"/>
    <mergeCell ref="C39:H39"/>
    <mergeCell ref="F34:H34"/>
    <mergeCell ref="E17:H17"/>
    <mergeCell ref="E36:H36"/>
    <mergeCell ref="C29:H29"/>
    <mergeCell ref="D30:H30"/>
    <mergeCell ref="E31:H31"/>
    <mergeCell ref="D32:H32"/>
    <mergeCell ref="E33:H33"/>
    <mergeCell ref="D35:H35"/>
    <mergeCell ref="C10:H10"/>
    <mergeCell ref="E13:H13"/>
    <mergeCell ref="E15:H15"/>
    <mergeCell ref="A1:H1"/>
    <mergeCell ref="G25:H25"/>
    <mergeCell ref="C3:H3"/>
    <mergeCell ref="C6:H6"/>
  </mergeCells>
  <pageMargins left="0.7" right="0.7" top="0.75" bottom="0.75" header="0.3" footer="0.3"/>
  <pageSetup scale="85" orientation="portrait" r:id="rId4"/>
  <headerFooter>
    <oddHeader>&amp;C&amp;"+,Bold"&amp;18EarthCraft House Worksheet Instructions</oddHeader>
  </headerFooter>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pageSetUpPr fitToPage="1"/>
  </sheetPr>
  <dimension ref="A2:Q50"/>
  <sheetViews>
    <sheetView showGridLines="0" zoomScaleNormal="100" zoomScaleSheetLayoutView="100" workbookViewId="0"/>
  </sheetViews>
  <sheetFormatPr defaultColWidth="9.1796875" defaultRowHeight="10.5" x14ac:dyDescent="0.25"/>
  <cols>
    <col min="1" max="1" width="3.7265625" style="705" customWidth="1"/>
    <col min="2" max="2" width="11.7265625" style="705" customWidth="1"/>
    <col min="3" max="3" width="3.7265625" style="705" customWidth="1"/>
    <col min="4" max="5" width="11.7265625" style="705" customWidth="1"/>
    <col min="6" max="7" width="3.7265625" style="705" customWidth="1"/>
    <col min="8" max="10" width="11.7265625" style="705" customWidth="1"/>
    <col min="11" max="11" width="3.7265625" style="705" customWidth="1"/>
    <col min="12" max="12" width="9.1796875" style="705" hidden="1" customWidth="1"/>
    <col min="13" max="13" width="4.453125" style="705" customWidth="1"/>
    <col min="14" max="16384" width="9.1796875" style="705"/>
  </cols>
  <sheetData>
    <row r="2" spans="1:11" ht="14.15" customHeight="1" x14ac:dyDescent="0.25">
      <c r="A2" s="700" t="s">
        <v>18</v>
      </c>
      <c r="B2" s="701"/>
      <c r="C2" s="702"/>
      <c r="D2" s="702"/>
      <c r="E2" s="702"/>
      <c r="F2" s="701"/>
      <c r="G2" s="700" t="s">
        <v>15</v>
      </c>
      <c r="H2" s="703"/>
      <c r="I2" s="704"/>
      <c r="J2" s="704"/>
      <c r="K2" s="704"/>
    </row>
    <row r="3" spans="1:11" ht="14.15" customHeight="1" x14ac:dyDescent="0.25">
      <c r="A3" s="700" t="s">
        <v>13</v>
      </c>
      <c r="B3" s="701"/>
      <c r="C3" s="706"/>
      <c r="D3" s="706"/>
      <c r="E3" s="706"/>
      <c r="F3" s="701"/>
      <c r="G3" s="703" t="s">
        <v>134</v>
      </c>
      <c r="H3" s="703"/>
      <c r="I3" s="707"/>
      <c r="J3" s="707"/>
      <c r="K3" s="707"/>
    </row>
    <row r="4" spans="1:11" ht="14.15" customHeight="1" x14ac:dyDescent="0.25">
      <c r="A4" s="700" t="s">
        <v>14</v>
      </c>
      <c r="B4" s="701"/>
      <c r="C4" s="706"/>
      <c r="D4" s="706"/>
      <c r="E4" s="706"/>
      <c r="F4" s="701"/>
      <c r="G4" s="703" t="s">
        <v>308</v>
      </c>
      <c r="H4" s="703"/>
      <c r="I4" s="702"/>
      <c r="J4" s="702"/>
      <c r="K4" s="702"/>
    </row>
    <row r="5" spans="1:11" ht="14.15" customHeight="1" x14ac:dyDescent="0.25">
      <c r="A5" s="708" t="s">
        <v>133</v>
      </c>
      <c r="B5" s="709"/>
      <c r="C5" s="710"/>
      <c r="D5" s="710"/>
      <c r="E5" s="710"/>
      <c r="F5" s="709"/>
      <c r="G5" s="700" t="s">
        <v>16</v>
      </c>
      <c r="H5" s="703"/>
      <c r="I5" s="706"/>
      <c r="J5" s="706"/>
      <c r="K5" s="706"/>
    </row>
    <row r="6" spans="1:11" ht="14.15" customHeight="1" x14ac:dyDescent="0.25">
      <c r="A6" s="700" t="s">
        <v>132</v>
      </c>
      <c r="B6" s="701"/>
      <c r="C6" s="706"/>
      <c r="D6" s="706"/>
      <c r="E6" s="706"/>
      <c r="F6" s="701"/>
      <c r="G6" s="700" t="s">
        <v>17</v>
      </c>
      <c r="H6" s="703"/>
      <c r="I6" s="706"/>
      <c r="J6" s="706"/>
      <c r="K6" s="706"/>
    </row>
    <row r="7" spans="1:11" ht="14.15" customHeight="1" x14ac:dyDescent="0.25">
      <c r="A7" s="703"/>
      <c r="B7" s="703"/>
      <c r="C7" s="703"/>
      <c r="D7" s="703"/>
      <c r="E7" s="703"/>
      <c r="F7" s="703"/>
      <c r="G7" s="711"/>
      <c r="H7" s="712"/>
      <c r="I7" s="712"/>
      <c r="J7" s="712"/>
      <c r="K7" s="703"/>
    </row>
    <row r="8" spans="1:11" ht="14.15" customHeight="1" x14ac:dyDescent="0.25">
      <c r="A8" s="703" t="s">
        <v>309</v>
      </c>
      <c r="B8" s="703"/>
      <c r="C8" s="703"/>
      <c r="D8" s="713"/>
      <c r="E8" s="713"/>
      <c r="F8" s="703"/>
      <c r="G8" s="714" t="s">
        <v>311</v>
      </c>
      <c r="H8" s="712"/>
      <c r="I8" s="712"/>
      <c r="J8" s="713"/>
      <c r="K8" s="713"/>
    </row>
    <row r="9" spans="1:11" ht="14.15" customHeight="1" x14ac:dyDescent="0.25">
      <c r="A9" s="703" t="s">
        <v>310</v>
      </c>
      <c r="B9" s="703"/>
      <c r="C9" s="703"/>
      <c r="D9" s="715"/>
      <c r="E9" s="715"/>
      <c r="F9" s="703"/>
      <c r="G9" s="714" t="s">
        <v>312</v>
      </c>
      <c r="H9" s="712"/>
      <c r="I9" s="712"/>
      <c r="J9" s="715"/>
      <c r="K9" s="715"/>
    </row>
    <row r="10" spans="1:11" ht="14.15" customHeight="1" x14ac:dyDescent="0.25">
      <c r="A10" s="703"/>
      <c r="B10" s="703"/>
      <c r="C10" s="703"/>
      <c r="D10" s="703"/>
      <c r="E10" s="703"/>
      <c r="F10" s="703"/>
      <c r="G10" s="711"/>
      <c r="H10" s="712"/>
      <c r="I10" s="712"/>
      <c r="J10" s="712"/>
      <c r="K10" s="703"/>
    </row>
    <row r="11" spans="1:11" ht="14.15" customHeight="1" thickBot="1" x14ac:dyDescent="0.3">
      <c r="A11" s="703"/>
      <c r="B11" s="703"/>
      <c r="C11" s="703"/>
      <c r="D11" s="703"/>
      <c r="E11" s="703"/>
      <c r="F11" s="703"/>
      <c r="G11" s="711"/>
      <c r="H11" s="712"/>
      <c r="I11" s="712"/>
      <c r="J11" s="712"/>
      <c r="K11" s="703"/>
    </row>
    <row r="12" spans="1:11" ht="14.15" customHeight="1" x14ac:dyDescent="0.25">
      <c r="A12" s="703"/>
      <c r="B12" s="716" t="s">
        <v>709</v>
      </c>
      <c r="C12" s="717"/>
      <c r="D12" s="717"/>
      <c r="E12" s="717"/>
      <c r="F12" s="717"/>
      <c r="G12" s="718"/>
      <c r="H12" s="719" t="s">
        <v>8</v>
      </c>
      <c r="I12" s="720" t="s">
        <v>5</v>
      </c>
      <c r="J12" s="721" t="s">
        <v>4</v>
      </c>
      <c r="K12" s="703"/>
    </row>
    <row r="13" spans="1:11" ht="16" thickBot="1" x14ac:dyDescent="0.3">
      <c r="A13" s="703"/>
      <c r="B13" s="722"/>
      <c r="C13" s="723"/>
      <c r="D13" s="723"/>
      <c r="E13" s="723"/>
      <c r="F13" s="723"/>
      <c r="G13" s="724"/>
      <c r="H13" s="725">
        <v>75</v>
      </c>
      <c r="I13" s="726">
        <v>100</v>
      </c>
      <c r="J13" s="727">
        <v>125</v>
      </c>
      <c r="K13" s="703"/>
    </row>
    <row r="14" spans="1:11" ht="14.15" customHeight="1" thickBot="1" x14ac:dyDescent="0.3">
      <c r="A14" s="703"/>
      <c r="B14" s="703"/>
      <c r="C14" s="703"/>
      <c r="D14" s="703"/>
      <c r="E14" s="703"/>
      <c r="F14" s="703"/>
      <c r="G14" s="712"/>
      <c r="H14" s="712"/>
      <c r="I14" s="712"/>
      <c r="J14" s="712"/>
      <c r="K14" s="703"/>
    </row>
    <row r="15" spans="1:11" ht="14.15" customHeight="1" x14ac:dyDescent="0.25">
      <c r="A15" s="703"/>
      <c r="B15" s="728" t="s">
        <v>291</v>
      </c>
      <c r="C15" s="729"/>
      <c r="D15" s="729"/>
      <c r="E15" s="729"/>
      <c r="F15" s="729"/>
      <c r="G15" s="729"/>
      <c r="H15" s="730"/>
      <c r="I15" s="731" t="s">
        <v>9</v>
      </c>
      <c r="J15" s="732"/>
      <c r="K15" s="703"/>
    </row>
    <row r="16" spans="1:11" ht="14.15" customHeight="1" thickBot="1" x14ac:dyDescent="0.3">
      <c r="A16" s="703"/>
      <c r="B16" s="733"/>
      <c r="C16" s="734"/>
      <c r="D16" s="734"/>
      <c r="E16" s="734"/>
      <c r="F16" s="734"/>
      <c r="G16" s="734"/>
      <c r="H16" s="735"/>
      <c r="I16" s="736" t="s">
        <v>1</v>
      </c>
      <c r="J16" s="737" t="s">
        <v>11</v>
      </c>
      <c r="K16" s="703"/>
    </row>
    <row r="17" spans="1:17" ht="14.15" customHeight="1" x14ac:dyDescent="0.25">
      <c r="A17" s="703"/>
      <c r="B17" s="738" t="str">
        <f>Worksheet!B2</f>
        <v>SITE PLANNING (SP)</v>
      </c>
      <c r="C17" s="739"/>
      <c r="D17" s="739"/>
      <c r="E17" s="739"/>
      <c r="F17" s="739"/>
      <c r="G17" s="739"/>
      <c r="H17" s="740"/>
      <c r="I17" s="741">
        <f>Worksheet!F36</f>
        <v>0</v>
      </c>
      <c r="J17" s="742">
        <f>Worksheet!G36</f>
        <v>0</v>
      </c>
      <c r="K17" s="703"/>
    </row>
    <row r="18" spans="1:17" ht="14.15" customHeight="1" x14ac:dyDescent="0.25">
      <c r="A18" s="703"/>
      <c r="B18" s="738" t="str">
        <f>Worksheet!B38</f>
        <v>CONSTRUCTION WASTE MANAGEMENT (CW)</v>
      </c>
      <c r="C18" s="739"/>
      <c r="D18" s="739"/>
      <c r="E18" s="739"/>
      <c r="F18" s="739"/>
      <c r="G18" s="739"/>
      <c r="H18" s="740"/>
      <c r="I18" s="743">
        <f>Worksheet!F50</f>
        <v>0</v>
      </c>
      <c r="J18" s="744">
        <f>Worksheet!G50</f>
        <v>0</v>
      </c>
      <c r="K18" s="703"/>
    </row>
    <row r="19" spans="1:17" ht="14.15" customHeight="1" x14ac:dyDescent="0.25">
      <c r="A19" s="703"/>
      <c r="B19" s="738" t="str">
        <f>Worksheet!B52</f>
        <v>RESOURCE EFFICIENCY (RE)</v>
      </c>
      <c r="C19" s="739"/>
      <c r="D19" s="739"/>
      <c r="E19" s="739"/>
      <c r="F19" s="739"/>
      <c r="G19" s="739"/>
      <c r="H19" s="740"/>
      <c r="I19" s="743">
        <f>Worksheet!F86</f>
        <v>0</v>
      </c>
      <c r="J19" s="744">
        <f>Worksheet!G86</f>
        <v>0</v>
      </c>
      <c r="K19" s="703"/>
    </row>
    <row r="20" spans="1:17" ht="14.15" customHeight="1" x14ac:dyDescent="0.25">
      <c r="A20" s="703"/>
      <c r="B20" s="745" t="str">
        <f>Worksheet!B88</f>
        <v>DURABILITY &amp; MOISTURE MANAGEMENT (DU)</v>
      </c>
      <c r="C20" s="746"/>
      <c r="D20" s="746"/>
      <c r="E20" s="746"/>
      <c r="F20" s="746"/>
      <c r="G20" s="746"/>
      <c r="H20" s="740"/>
      <c r="I20" s="743">
        <f>Worksheet!F132</f>
        <v>0</v>
      </c>
      <c r="J20" s="744">
        <f>Worksheet!G132</f>
        <v>0</v>
      </c>
      <c r="K20" s="703"/>
    </row>
    <row r="21" spans="1:17" ht="14.15" customHeight="1" x14ac:dyDescent="0.25">
      <c r="A21" s="703"/>
      <c r="B21" s="745" t="str">
        <f>Worksheet!B134</f>
        <v>INDOOR AIR QUALITY (IAQ)</v>
      </c>
      <c r="C21" s="746"/>
      <c r="D21" s="746"/>
      <c r="E21" s="746"/>
      <c r="F21" s="746"/>
      <c r="G21" s="746"/>
      <c r="H21" s="740"/>
      <c r="I21" s="743">
        <f>Worksheet!F178</f>
        <v>0</v>
      </c>
      <c r="J21" s="744">
        <f>Worksheet!G178</f>
        <v>0</v>
      </c>
      <c r="K21" s="703"/>
    </row>
    <row r="22" spans="1:17" ht="14.15" customHeight="1" x14ac:dyDescent="0.25">
      <c r="A22" s="703"/>
      <c r="B22" s="745" t="str">
        <f>Worksheet!B180</f>
        <v>HIGH PERFORMANCE BUILDING ENVELOPE (BE)</v>
      </c>
      <c r="C22" s="746"/>
      <c r="D22" s="746"/>
      <c r="E22" s="746"/>
      <c r="F22" s="746"/>
      <c r="G22" s="746"/>
      <c r="H22" s="740"/>
      <c r="I22" s="743">
        <f>Worksheet!F301</f>
        <v>0</v>
      </c>
      <c r="J22" s="744">
        <f>Worksheet!G301</f>
        <v>0</v>
      </c>
      <c r="K22" s="703"/>
    </row>
    <row r="23" spans="1:17" ht="14.15" customHeight="1" x14ac:dyDescent="0.25">
      <c r="A23" s="703"/>
      <c r="B23" s="745" t="str">
        <f>Worksheet!B303</f>
        <v>ENERGY EFFICIENT SYSTEMS (ES)</v>
      </c>
      <c r="C23" s="746"/>
      <c r="D23" s="746"/>
      <c r="E23" s="746"/>
      <c r="F23" s="746"/>
      <c r="G23" s="746"/>
      <c r="H23" s="740"/>
      <c r="I23" s="743">
        <f>Worksheet!F422</f>
        <v>0</v>
      </c>
      <c r="J23" s="744">
        <f>Worksheet!G422</f>
        <v>0</v>
      </c>
      <c r="K23" s="703"/>
    </row>
    <row r="24" spans="1:17" ht="14.15" customHeight="1" x14ac:dyDescent="0.25">
      <c r="A24" s="703"/>
      <c r="B24" s="745" t="str">
        <f>Worksheet!B424</f>
        <v>WATER EFFICIENCY (WE)</v>
      </c>
      <c r="C24" s="746"/>
      <c r="D24" s="746"/>
      <c r="E24" s="746"/>
      <c r="F24" s="746"/>
      <c r="G24" s="746"/>
      <c r="H24" s="740"/>
      <c r="I24" s="743">
        <f>Worksheet!F464</f>
        <v>0</v>
      </c>
      <c r="J24" s="744">
        <f>Worksheet!G464</f>
        <v>0</v>
      </c>
      <c r="K24" s="703"/>
    </row>
    <row r="25" spans="1:17" ht="14.15" customHeight="1" x14ac:dyDescent="0.25">
      <c r="A25" s="703"/>
      <c r="B25" s="745" t="str">
        <f>Worksheet!B466</f>
        <v>EDUCATION AND OPERATIONS (EO)</v>
      </c>
      <c r="C25" s="746"/>
      <c r="D25" s="746"/>
      <c r="E25" s="746"/>
      <c r="F25" s="746"/>
      <c r="G25" s="746"/>
      <c r="H25" s="740"/>
      <c r="I25" s="743">
        <f>Worksheet!F482</f>
        <v>0</v>
      </c>
      <c r="J25" s="744">
        <f>Worksheet!G482</f>
        <v>0</v>
      </c>
      <c r="K25" s="703"/>
    </row>
    <row r="26" spans="1:17" ht="14.15" customHeight="1" thickBot="1" x14ac:dyDescent="0.3">
      <c r="A26" s="703"/>
      <c r="B26" s="747" t="s">
        <v>653</v>
      </c>
      <c r="C26" s="748"/>
      <c r="D26" s="748"/>
      <c r="E26" s="748"/>
      <c r="F26" s="748"/>
      <c r="G26" s="748"/>
      <c r="H26" s="749"/>
      <c r="I26" s="750">
        <f>Innovation!F89</f>
        <v>0</v>
      </c>
      <c r="J26" s="751">
        <f>Innovation!G89</f>
        <v>0</v>
      </c>
      <c r="K26" s="703"/>
    </row>
    <row r="27" spans="1:17" ht="14.15" customHeight="1" thickBot="1" x14ac:dyDescent="0.3">
      <c r="A27" s="703"/>
      <c r="B27" s="752" t="s">
        <v>12</v>
      </c>
      <c r="C27" s="753"/>
      <c r="D27" s="753"/>
      <c r="E27" s="753"/>
      <c r="F27" s="753"/>
      <c r="G27" s="753"/>
      <c r="H27" s="754"/>
      <c r="I27" s="755">
        <f>SUM(I17:I26)</f>
        <v>0</v>
      </c>
      <c r="J27" s="756">
        <f>SUM(J17:J26)</f>
        <v>0</v>
      </c>
      <c r="K27" s="703"/>
    </row>
    <row r="28" spans="1:17" ht="14.15" customHeight="1" thickBot="1" x14ac:dyDescent="0.3">
      <c r="A28" s="703"/>
      <c r="B28" s="703"/>
      <c r="C28" s="703"/>
      <c r="D28" s="703"/>
      <c r="E28" s="703"/>
      <c r="F28" s="703"/>
      <c r="G28" s="757"/>
      <c r="H28" s="757"/>
      <c r="I28" s="757"/>
      <c r="J28" s="712"/>
      <c r="K28" s="703"/>
    </row>
    <row r="29" spans="1:17" ht="14.15" customHeight="1" thickBot="1" x14ac:dyDescent="0.3">
      <c r="A29" s="703"/>
      <c r="B29" s="703"/>
      <c r="C29" s="703"/>
      <c r="D29" s="703"/>
      <c r="E29" s="703"/>
      <c r="F29" s="703"/>
      <c r="G29" s="757"/>
      <c r="H29" s="758" t="s">
        <v>292</v>
      </c>
      <c r="I29" s="759"/>
      <c r="J29" s="760"/>
      <c r="K29" s="703"/>
      <c r="L29" s="705" t="s">
        <v>8</v>
      </c>
    </row>
    <row r="30" spans="1:17" ht="14.15" customHeight="1" x14ac:dyDescent="0.25">
      <c r="A30" s="703"/>
      <c r="B30" s="703"/>
      <c r="C30" s="703"/>
      <c r="D30" s="703"/>
      <c r="E30" s="703"/>
      <c r="F30" s="703"/>
      <c r="G30" s="757"/>
      <c r="H30" s="757"/>
      <c r="I30" s="757"/>
      <c r="J30" s="712"/>
      <c r="K30" s="703"/>
      <c r="L30" s="705" t="s">
        <v>5</v>
      </c>
    </row>
    <row r="31" spans="1:17" ht="26.25" customHeight="1" x14ac:dyDescent="0.25">
      <c r="A31" s="761" t="s">
        <v>1483</v>
      </c>
      <c r="B31" s="761"/>
      <c r="C31" s="761"/>
      <c r="D31" s="761"/>
      <c r="E31" s="761"/>
      <c r="F31" s="761"/>
      <c r="G31" s="761"/>
      <c r="H31" s="761"/>
      <c r="I31" s="761"/>
      <c r="J31" s="761"/>
      <c r="K31" s="703"/>
      <c r="L31" s="705" t="s">
        <v>4</v>
      </c>
    </row>
    <row r="32" spans="1:17" ht="49.5" customHeight="1" x14ac:dyDescent="0.25">
      <c r="A32" s="762"/>
      <c r="B32" s="762"/>
      <c r="C32" s="762"/>
      <c r="D32" s="762"/>
      <c r="E32" s="762"/>
      <c r="F32" s="763"/>
      <c r="G32" s="762"/>
      <c r="H32" s="762"/>
      <c r="I32" s="762"/>
      <c r="J32" s="762"/>
      <c r="K32" s="762"/>
      <c r="N32" s="764"/>
      <c r="O32" s="764"/>
      <c r="P32" s="764"/>
      <c r="Q32" s="703"/>
    </row>
    <row r="33" spans="1:16" x14ac:dyDescent="0.25">
      <c r="A33" s="765" t="s">
        <v>1480</v>
      </c>
      <c r="B33" s="765"/>
      <c r="C33" s="701"/>
      <c r="D33" s="701"/>
      <c r="E33" s="701"/>
      <c r="F33" s="701"/>
      <c r="G33" s="765" t="s">
        <v>1464</v>
      </c>
      <c r="H33" s="765"/>
      <c r="I33" s="701"/>
      <c r="J33" s="701"/>
      <c r="K33" s="701"/>
      <c r="N33" s="766" t="s">
        <v>136</v>
      </c>
      <c r="O33" s="767"/>
      <c r="P33" s="767"/>
    </row>
    <row r="34" spans="1:16" x14ac:dyDescent="0.25">
      <c r="A34" s="701"/>
      <c r="B34" s="701"/>
      <c r="C34" s="701"/>
      <c r="D34" s="701"/>
      <c r="E34" s="701"/>
      <c r="F34" s="701"/>
      <c r="G34" s="763"/>
      <c r="H34" s="703"/>
      <c r="I34" s="703"/>
      <c r="J34" s="703"/>
      <c r="K34" s="703"/>
    </row>
    <row r="35" spans="1:16" ht="36" customHeight="1" x14ac:dyDescent="0.25">
      <c r="A35" s="762"/>
      <c r="B35" s="762"/>
      <c r="C35" s="762"/>
      <c r="D35" s="762"/>
      <c r="E35" s="762"/>
      <c r="F35" s="763"/>
      <c r="G35" s="764"/>
      <c r="H35" s="764"/>
      <c r="I35" s="764"/>
      <c r="J35" s="764"/>
      <c r="K35" s="764"/>
      <c r="N35" s="764"/>
      <c r="O35" s="764"/>
      <c r="P35" s="764"/>
    </row>
    <row r="36" spans="1:16" x14ac:dyDescent="0.25">
      <c r="A36" s="700" t="s">
        <v>1481</v>
      </c>
      <c r="B36" s="768"/>
      <c r="C36" s="768"/>
      <c r="D36" s="768"/>
      <c r="E36" s="768"/>
      <c r="F36" s="768"/>
      <c r="G36" s="765" t="s">
        <v>1464</v>
      </c>
      <c r="H36" s="765"/>
      <c r="I36" s="701"/>
      <c r="J36" s="701"/>
      <c r="K36" s="701"/>
      <c r="N36" s="766" t="s">
        <v>136</v>
      </c>
      <c r="O36" s="767"/>
      <c r="P36" s="767"/>
    </row>
    <row r="37" spans="1:16" x14ac:dyDescent="0.25">
      <c r="A37" s="769"/>
      <c r="B37" s="769"/>
      <c r="C37" s="769"/>
      <c r="D37" s="769"/>
      <c r="E37" s="769"/>
      <c r="F37" s="769"/>
      <c r="G37" s="769"/>
    </row>
    <row r="38" spans="1:16" ht="47.25" customHeight="1" x14ac:dyDescent="0.25">
      <c r="A38" s="762"/>
      <c r="B38" s="762"/>
      <c r="C38" s="762"/>
      <c r="D38" s="762"/>
      <c r="E38" s="762"/>
      <c r="F38" s="763"/>
      <c r="G38" s="764"/>
      <c r="H38" s="764"/>
      <c r="I38" s="764"/>
      <c r="J38" s="764"/>
      <c r="K38" s="764"/>
      <c r="N38" s="764"/>
      <c r="O38" s="764"/>
      <c r="P38" s="764"/>
    </row>
    <row r="39" spans="1:16" x14ac:dyDescent="0.25">
      <c r="A39" s="700" t="s">
        <v>1463</v>
      </c>
      <c r="B39" s="768"/>
      <c r="C39" s="768"/>
      <c r="D39" s="768"/>
      <c r="E39" s="768"/>
      <c r="F39" s="768"/>
      <c r="G39" s="765" t="s">
        <v>1464</v>
      </c>
      <c r="H39" s="765"/>
      <c r="I39" s="701"/>
      <c r="J39" s="701"/>
      <c r="K39" s="701"/>
      <c r="N39" s="766" t="s">
        <v>136</v>
      </c>
      <c r="O39" s="767"/>
      <c r="P39" s="767"/>
    </row>
    <row r="40" spans="1:16" x14ac:dyDescent="0.25">
      <c r="A40" s="770"/>
      <c r="B40" s="771"/>
      <c r="C40" s="771"/>
      <c r="D40" s="771"/>
      <c r="E40" s="771"/>
      <c r="F40" s="771"/>
      <c r="G40" s="771"/>
      <c r="H40" s="772"/>
      <c r="I40" s="772"/>
      <c r="J40" s="772"/>
    </row>
    <row r="41" spans="1:16" x14ac:dyDescent="0.25">
      <c r="A41" s="773"/>
      <c r="B41" s="771"/>
      <c r="C41" s="771"/>
      <c r="D41" s="771"/>
      <c r="E41" s="771"/>
      <c r="F41" s="771"/>
      <c r="G41" s="771"/>
      <c r="H41" s="771"/>
      <c r="I41" s="772"/>
      <c r="J41" s="772"/>
    </row>
    <row r="42" spans="1:16" x14ac:dyDescent="0.25">
      <c r="A42" s="772"/>
      <c r="B42" s="772"/>
      <c r="C42" s="772"/>
      <c r="D42" s="772"/>
      <c r="E42" s="772"/>
      <c r="F42" s="772"/>
      <c r="G42" s="772"/>
      <c r="H42" s="772"/>
      <c r="I42" s="772"/>
      <c r="J42" s="772"/>
    </row>
    <row r="43" spans="1:16" x14ac:dyDescent="0.25">
      <c r="A43" s="772"/>
      <c r="B43" s="772"/>
      <c r="C43" s="772"/>
      <c r="D43" s="772"/>
      <c r="E43" s="772"/>
      <c r="F43" s="772"/>
      <c r="G43" s="772"/>
      <c r="H43" s="772"/>
      <c r="I43" s="772"/>
      <c r="J43" s="772"/>
    </row>
    <row r="44" spans="1:16" x14ac:dyDescent="0.25">
      <c r="G44" s="772"/>
    </row>
    <row r="45" spans="1:16" x14ac:dyDescent="0.25">
      <c r="G45" s="772"/>
    </row>
    <row r="46" spans="1:16" x14ac:dyDescent="0.25">
      <c r="G46" s="772"/>
    </row>
    <row r="47" spans="1:16" x14ac:dyDescent="0.25">
      <c r="G47" s="772"/>
    </row>
    <row r="48" spans="1:16" x14ac:dyDescent="0.25">
      <c r="G48" s="772"/>
    </row>
    <row r="49" spans="7:7" x14ac:dyDescent="0.25">
      <c r="G49" s="772"/>
    </row>
    <row r="50" spans="7:7" x14ac:dyDescent="0.25">
      <c r="G50" s="772"/>
    </row>
  </sheetData>
  <customSheetViews>
    <customSheetView guid="{018AB515-AB17-4172-9F06-1432D1C49B1F}" showPageBreaks="1" showGridLines="0" fitToPage="1" printArea="1" hiddenColumns="1">
      <selection activeCell="P13" sqref="P13"/>
      <pageMargins left="0.7" right="0.7" top="2.5" bottom="0.75" header="0.3" footer="0.3"/>
      <printOptions horizontalCentered="1"/>
      <pageSetup scale="97" orientation="portrait" r:id="rId1"/>
      <headerFooter>
        <oddHeader xml:space="preserve">&amp;C&amp;G
Worksheet- All Climate Zones  </oddHeader>
        <oddFooter>&amp;L&amp;"-,Regular"&amp;9v.2014.04.01&amp;C&amp;"-,Regular"&amp;9EarthCraft House 2014&amp;R&amp;"-,Regular"&amp;9&amp;P of &amp;N</oddFooter>
      </headerFooter>
    </customSheetView>
    <customSheetView guid="{68EEACCF-81F3-4F65-9A07-3AC941C93613}" showPageBreaks="1" fitToPage="1">
      <selection activeCell="L19" sqref="L19"/>
      <pageMargins left="0.7" right="0.7" top="2.5" bottom="0.75" header="0.3" footer="0.3"/>
      <printOptions horizontalCentered="1"/>
      <pageSetup orientation="portrait" r:id="rId2"/>
      <headerFooter>
        <oddHeader>&amp;C&amp;G
Climate Zone 3 Worksheet</oddHeader>
      </headerFooter>
    </customSheetView>
    <customSheetView guid="{E4E10649-538C-4491-887B-F31EC76C45E5}" showPageBreaks="1" fitToPage="1">
      <selection activeCell="L19" sqref="L19"/>
      <pageMargins left="0.7" right="0.7" top="2.5" bottom="0.75" header="0.3" footer="0.3"/>
      <printOptions horizontalCentered="1"/>
      <pageSetup orientation="portrait" r:id="rId3"/>
      <headerFooter>
        <oddHeader>&amp;C&amp;G
Climate Zone 3 Worksheet</oddHeader>
      </headerFooter>
    </customSheetView>
    <customSheetView guid="{2AD44DDD-20C4-405B-8AAF-6409521CD900}" showGridLines="0" fitToPage="1" hiddenColumns="1" topLeftCell="A8">
      <selection activeCell="K13" sqref="K13"/>
      <pageMargins left="0.7" right="0.7" top="2.5" bottom="0.75" header="0.3" footer="0.3"/>
      <printOptions horizontalCentered="1"/>
      <pageSetup scale="96" orientation="portrait" r:id="rId4"/>
      <headerFooter>
        <oddHeader xml:space="preserve">&amp;C&amp;G
Worksheet- All Climate Zones  </oddHeader>
        <oddFooter>&amp;L&amp;"-,Regular"&amp;9v.2014.04.01&amp;C&amp;"-,Regular"&amp;9EarthCraft House 2014&amp;R&amp;"-,Regular"&amp;9&amp;P of &amp;N</oddFooter>
      </headerFooter>
    </customSheetView>
    <customSheetView guid="{22567D11-EBB8-4CE8-80E0-9D844DBA6A3C}" showPageBreaks="1" showGridLines="0" fitToPage="1" printArea="1" hiddenColumns="1" view="pageLayout">
      <selection activeCell="I29" sqref="I29:J29"/>
      <pageMargins left="0.7" right="0.7" top="2.5" bottom="0.75" header="0.3" footer="0.3"/>
      <printOptions horizontalCentered="1"/>
      <pageSetup scale="97" orientation="portrait" r:id="rId5"/>
      <headerFooter>
        <oddHeader xml:space="preserve">&amp;C&amp;G
Worksheet- All Climate Zones  </oddHeader>
        <oddFooter>&amp;L&amp;"-,Regular"&amp;9v.2014&amp;C&amp;"-,Regular"&amp;9EarthCraft House &amp;R&amp;"-,Regular"&amp;9&amp;P of &amp;N</oddFooter>
      </headerFooter>
    </customSheetView>
  </customSheetViews>
  <mergeCells count="28">
    <mergeCell ref="A38:E38"/>
    <mergeCell ref="G38:K38"/>
    <mergeCell ref="N38:P38"/>
    <mergeCell ref="A32:E32"/>
    <mergeCell ref="G32:K32"/>
    <mergeCell ref="N32:P32"/>
    <mergeCell ref="A35:E35"/>
    <mergeCell ref="G35:K35"/>
    <mergeCell ref="N35:P35"/>
    <mergeCell ref="C2:E2"/>
    <mergeCell ref="I2:K2"/>
    <mergeCell ref="I3:K3"/>
    <mergeCell ref="I4:K4"/>
    <mergeCell ref="I5:K5"/>
    <mergeCell ref="I15:J15"/>
    <mergeCell ref="A31:J31"/>
    <mergeCell ref="I29:J29"/>
    <mergeCell ref="C3:E3"/>
    <mergeCell ref="C4:E4"/>
    <mergeCell ref="C5:E5"/>
    <mergeCell ref="C6:E6"/>
    <mergeCell ref="B15:H16"/>
    <mergeCell ref="B12:G13"/>
    <mergeCell ref="J8:K8"/>
    <mergeCell ref="J9:K9"/>
    <mergeCell ref="D8:E8"/>
    <mergeCell ref="D9:E9"/>
    <mergeCell ref="I6:K6"/>
  </mergeCells>
  <conditionalFormatting sqref="I12:J13">
    <cfRule type="expression" dxfId="1447" priority="3">
      <formula>$I$29=$L$29</formula>
    </cfRule>
  </conditionalFormatting>
  <conditionalFormatting sqref="H12:H13 J12:J13">
    <cfRule type="expression" dxfId="1446" priority="2">
      <formula>$I$29=$L$30</formula>
    </cfRule>
  </conditionalFormatting>
  <conditionalFormatting sqref="H12:I13">
    <cfRule type="expression" dxfId="1445" priority="1">
      <formula>$I$29=$L$31</formula>
    </cfRule>
  </conditionalFormatting>
  <dataValidations disablePrompts="1" count="1">
    <dataValidation type="list" showInputMessage="1" showErrorMessage="1" sqref="I29" xr:uid="{00000000-0002-0000-0200-000000000000}">
      <formula1>$L$28:$L$31</formula1>
    </dataValidation>
  </dataValidations>
  <printOptions horizontalCentered="1"/>
  <pageMargins left="0.7" right="0.7" top="2.5" bottom="0.75" header="0.3" footer="0.3"/>
  <pageSetup scale="97" orientation="portrait" r:id="rId6"/>
  <headerFooter>
    <oddHeader xml:space="preserve">&amp;C&amp;G
Worksheet- All Climate Zones  </oddHeader>
    <oddFooter>&amp;L&amp;"-,Regular"&amp;9v.2014&amp;C&amp;"-,Regular"&amp;9EarthCraft House&amp;R&amp;"-,Regular"&amp;9&amp;P of &amp;N</oddFoot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fitToPage="1"/>
  </sheetPr>
  <dimension ref="A1:N484"/>
  <sheetViews>
    <sheetView showGridLines="0" view="pageBreakPreview" topLeftCell="A460" zoomScale="85" zoomScaleNormal="80" zoomScaleSheetLayoutView="85" zoomScalePageLayoutView="85" workbookViewId="0">
      <selection activeCell="B471" sqref="B471:H471"/>
    </sheetView>
  </sheetViews>
  <sheetFormatPr defaultColWidth="9.1796875" defaultRowHeight="14.15" customHeight="1" outlineLevelRow="1" x14ac:dyDescent="0.35"/>
  <cols>
    <col min="1" max="1" width="3.1796875" style="269" customWidth="1"/>
    <col min="2" max="2" width="10.7265625" style="53" customWidth="1"/>
    <col min="3" max="3" width="4.453125" style="53" customWidth="1"/>
    <col min="4" max="4" width="77.7265625" style="87" customWidth="1"/>
    <col min="5" max="5" width="5.7265625" style="54" customWidth="1"/>
    <col min="6" max="6" width="6.81640625" style="54" customWidth="1"/>
    <col min="7" max="7" width="6.1796875" style="54" customWidth="1"/>
    <col min="8" max="8" width="65.453125" style="87" customWidth="1"/>
    <col min="9" max="9" width="27" style="525" customWidth="1"/>
    <col min="10" max="10" width="30.1796875" style="87" customWidth="1"/>
    <col min="11" max="11" width="9.1796875" style="87" hidden="1" customWidth="1"/>
    <col min="12" max="16384" width="9.1796875" style="87"/>
  </cols>
  <sheetData>
    <row r="1" spans="1:11" s="2" customFormat="1" ht="18" customHeight="1" thickBot="1" x14ac:dyDescent="0.4">
      <c r="A1" s="266"/>
      <c r="B1" s="4" t="str">
        <f>IF('Cover Sheet'!I2="","",'Cover Sheet'!I2)</f>
        <v/>
      </c>
      <c r="C1" s="6"/>
      <c r="D1" s="531" t="s">
        <v>1477</v>
      </c>
      <c r="E1" s="75" t="s">
        <v>0</v>
      </c>
      <c r="F1" s="76" t="s">
        <v>1</v>
      </c>
      <c r="G1" s="77" t="s">
        <v>270</v>
      </c>
      <c r="H1" s="477" t="s">
        <v>398</v>
      </c>
      <c r="I1" s="526" t="s">
        <v>705</v>
      </c>
      <c r="K1" s="438" t="s">
        <v>655</v>
      </c>
    </row>
    <row r="2" spans="1:11" s="320" customFormat="1" ht="26.5" customHeight="1" x14ac:dyDescent="0.35">
      <c r="B2" s="429" t="s">
        <v>42</v>
      </c>
      <c r="C2" s="312"/>
      <c r="D2" s="318"/>
      <c r="E2" s="311"/>
      <c r="F2" s="311"/>
      <c r="G2" s="319"/>
      <c r="H2" s="478"/>
      <c r="I2" s="527"/>
      <c r="K2" s="438" t="s">
        <v>654</v>
      </c>
    </row>
    <row r="3" spans="1:11" s="320" customFormat="1" ht="26.5" customHeight="1" outlineLevel="1" x14ac:dyDescent="0.35">
      <c r="B3" s="774" t="s">
        <v>151</v>
      </c>
      <c r="C3" s="775"/>
      <c r="D3" s="776"/>
      <c r="E3" s="777"/>
      <c r="F3" s="777"/>
      <c r="G3" s="777"/>
      <c r="H3" s="778"/>
      <c r="I3" s="527"/>
      <c r="K3" s="438" t="s">
        <v>661</v>
      </c>
    </row>
    <row r="4" spans="1:11" ht="14.15" customHeight="1" outlineLevel="1" x14ac:dyDescent="0.35">
      <c r="B4" s="347" t="s">
        <v>556</v>
      </c>
      <c r="C4" s="348"/>
      <c r="D4" s="348"/>
      <c r="E4" s="348"/>
      <c r="F4" s="348"/>
      <c r="G4" s="348"/>
      <c r="H4" s="484"/>
      <c r="I4" s="528"/>
      <c r="K4" s="438" t="s">
        <v>660</v>
      </c>
    </row>
    <row r="5" spans="1:11" ht="14.15" customHeight="1" outlineLevel="1" x14ac:dyDescent="0.3">
      <c r="B5" s="275">
        <v>1</v>
      </c>
      <c r="C5" s="242" t="s">
        <v>1366</v>
      </c>
      <c r="D5" s="236"/>
      <c r="E5" s="625" t="s">
        <v>35</v>
      </c>
      <c r="F5" s="626"/>
      <c r="G5" s="627"/>
      <c r="H5" s="485"/>
      <c r="I5" s="528" t="s">
        <v>656</v>
      </c>
      <c r="K5" s="438" t="s">
        <v>656</v>
      </c>
    </row>
    <row r="6" spans="1:11" ht="14.15" customHeight="1" outlineLevel="1" x14ac:dyDescent="0.35">
      <c r="B6" s="276"/>
      <c r="C6" s="267">
        <v>1</v>
      </c>
      <c r="D6" s="1" t="s">
        <v>207</v>
      </c>
      <c r="E6" s="184">
        <v>1</v>
      </c>
      <c r="F6" s="516"/>
      <c r="G6" s="240"/>
      <c r="H6" s="486"/>
      <c r="I6" s="528" t="s">
        <v>656</v>
      </c>
      <c r="K6" s="438" t="s">
        <v>658</v>
      </c>
    </row>
    <row r="7" spans="1:11" ht="14.15" customHeight="1" outlineLevel="1" x14ac:dyDescent="0.35">
      <c r="B7" s="273"/>
      <c r="C7" s="268">
        <v>2</v>
      </c>
      <c r="D7" s="305" t="s">
        <v>208</v>
      </c>
      <c r="E7" s="184">
        <v>2</v>
      </c>
      <c r="F7" s="519"/>
      <c r="G7" s="240"/>
      <c r="H7" s="487"/>
      <c r="I7" s="528" t="s">
        <v>656</v>
      </c>
      <c r="K7" s="438" t="s">
        <v>659</v>
      </c>
    </row>
    <row r="8" spans="1:11" ht="14.15" customHeight="1" outlineLevel="1" x14ac:dyDescent="0.3">
      <c r="B8" s="274">
        <f>B5+0.1</f>
        <v>1.1000000000000001</v>
      </c>
      <c r="C8" s="581" t="s">
        <v>479</v>
      </c>
      <c r="D8" s="582"/>
      <c r="E8" s="184">
        <v>1</v>
      </c>
      <c r="F8" s="519"/>
      <c r="G8" s="240"/>
      <c r="H8" s="512"/>
      <c r="I8" s="528" t="s">
        <v>656</v>
      </c>
      <c r="K8" s="438" t="s">
        <v>657</v>
      </c>
    </row>
    <row r="9" spans="1:11" s="63" customFormat="1" ht="26.5" customHeight="1" outlineLevel="1" x14ac:dyDescent="0.35">
      <c r="A9" s="299"/>
      <c r="B9" s="306">
        <f>B8+0.1</f>
        <v>1.2000000000000002</v>
      </c>
      <c r="C9" s="633" t="s">
        <v>662</v>
      </c>
      <c r="D9" s="633"/>
      <c r="E9" s="184">
        <v>1</v>
      </c>
      <c r="F9" s="519"/>
      <c r="G9" s="240"/>
      <c r="H9" s="489"/>
      <c r="I9" s="528" t="s">
        <v>656</v>
      </c>
      <c r="K9" s="87"/>
    </row>
    <row r="10" spans="1:11" s="269" customFormat="1" ht="26.5" customHeight="1" outlineLevel="1" x14ac:dyDescent="0.35">
      <c r="B10" s="774" t="s">
        <v>118</v>
      </c>
      <c r="C10" s="779"/>
      <c r="D10" s="780"/>
      <c r="E10" s="781"/>
      <c r="F10" s="781"/>
      <c r="G10" s="781"/>
      <c r="H10" s="782"/>
      <c r="I10" s="528"/>
      <c r="K10" s="87"/>
    </row>
    <row r="11" spans="1:11" ht="14.15" customHeight="1" outlineLevel="1" x14ac:dyDescent="0.35">
      <c r="B11" s="347" t="s">
        <v>556</v>
      </c>
      <c r="C11" s="348"/>
      <c r="D11" s="348"/>
      <c r="E11" s="348"/>
      <c r="F11" s="348"/>
      <c r="G11" s="348"/>
      <c r="H11" s="484"/>
      <c r="I11" s="528"/>
    </row>
    <row r="12" spans="1:11" ht="14.15" customHeight="1" outlineLevel="1" x14ac:dyDescent="0.3">
      <c r="B12" s="276">
        <v>2</v>
      </c>
      <c r="C12" s="1" t="s">
        <v>1367</v>
      </c>
      <c r="D12" s="1"/>
      <c r="E12" s="625" t="s">
        <v>35</v>
      </c>
      <c r="F12" s="626"/>
      <c r="G12" s="627"/>
      <c r="H12" s="485"/>
      <c r="I12" s="528" t="s">
        <v>656</v>
      </c>
      <c r="K12" s="63"/>
    </row>
    <row r="13" spans="1:11" ht="14.15" customHeight="1" outlineLevel="1" x14ac:dyDescent="0.35">
      <c r="B13" s="277"/>
      <c r="C13" s="267">
        <v>1</v>
      </c>
      <c r="D13" s="1" t="s">
        <v>185</v>
      </c>
      <c r="E13" s="184">
        <v>3</v>
      </c>
      <c r="F13" s="519"/>
      <c r="G13" s="310"/>
      <c r="H13" s="486"/>
      <c r="I13" s="528" t="s">
        <v>656</v>
      </c>
      <c r="K13" s="269"/>
    </row>
    <row r="14" spans="1:11" ht="14.15" customHeight="1" outlineLevel="1" x14ac:dyDescent="0.35">
      <c r="B14" s="277"/>
      <c r="C14" s="267">
        <v>2</v>
      </c>
      <c r="D14" s="1" t="s">
        <v>186</v>
      </c>
      <c r="E14" s="184">
        <v>4</v>
      </c>
      <c r="F14" s="518"/>
      <c r="G14" s="310"/>
      <c r="H14" s="486"/>
      <c r="I14" s="528" t="s">
        <v>656</v>
      </c>
    </row>
    <row r="15" spans="1:11" ht="14.15" customHeight="1" outlineLevel="1" x14ac:dyDescent="0.35">
      <c r="B15" s="277"/>
      <c r="C15" s="267">
        <v>3</v>
      </c>
      <c r="D15" s="1" t="s">
        <v>268</v>
      </c>
      <c r="E15" s="184">
        <v>2</v>
      </c>
      <c r="F15" s="519"/>
      <c r="G15" s="310"/>
      <c r="H15" s="486"/>
      <c r="I15" s="528" t="s">
        <v>656</v>
      </c>
    </row>
    <row r="16" spans="1:11" ht="14.15" customHeight="1" outlineLevel="1" x14ac:dyDescent="0.35">
      <c r="B16" s="277"/>
      <c r="C16" s="267">
        <v>4</v>
      </c>
      <c r="D16" s="237" t="s">
        <v>206</v>
      </c>
      <c r="E16" s="184">
        <v>2</v>
      </c>
      <c r="F16" s="519"/>
      <c r="G16" s="310"/>
      <c r="H16" s="486"/>
      <c r="I16" s="528" t="s">
        <v>656</v>
      </c>
    </row>
    <row r="17" spans="2:11" ht="14.15" customHeight="1" outlineLevel="1" x14ac:dyDescent="0.35">
      <c r="B17" s="278"/>
      <c r="C17" s="268">
        <v>5</v>
      </c>
      <c r="D17" s="3" t="s">
        <v>187</v>
      </c>
      <c r="E17" s="184">
        <v>4</v>
      </c>
      <c r="F17" s="524"/>
      <c r="G17" s="310"/>
      <c r="H17" s="486"/>
      <c r="I17" s="528" t="s">
        <v>656</v>
      </c>
    </row>
    <row r="18" spans="2:11" ht="14.15" customHeight="1" outlineLevel="1" x14ac:dyDescent="0.3">
      <c r="B18" s="275">
        <f>B12+0.1</f>
        <v>2.1</v>
      </c>
      <c r="C18" s="242" t="s">
        <v>1368</v>
      </c>
      <c r="D18" s="243"/>
      <c r="E18" s="618" t="s">
        <v>34</v>
      </c>
      <c r="F18" s="619"/>
      <c r="G18" s="620"/>
      <c r="H18" s="485"/>
      <c r="I18" s="528" t="s">
        <v>656</v>
      </c>
    </row>
    <row r="19" spans="2:11" ht="14.15" customHeight="1" outlineLevel="1" x14ac:dyDescent="0.35">
      <c r="B19" s="276"/>
      <c r="C19" s="267" t="s">
        <v>21</v>
      </c>
      <c r="D19" s="85" t="s">
        <v>294</v>
      </c>
      <c r="E19" s="184">
        <v>2</v>
      </c>
      <c r="F19" s="629"/>
      <c r="G19" s="573"/>
      <c r="H19" s="487"/>
      <c r="I19" s="528" t="s">
        <v>656</v>
      </c>
    </row>
    <row r="20" spans="2:11" ht="14.15" customHeight="1" outlineLevel="1" x14ac:dyDescent="0.35">
      <c r="B20" s="273"/>
      <c r="C20" s="267" t="s">
        <v>760</v>
      </c>
      <c r="D20" s="86" t="s">
        <v>295</v>
      </c>
      <c r="E20" s="184">
        <v>5</v>
      </c>
      <c r="F20" s="630"/>
      <c r="G20" s="575"/>
      <c r="H20" s="487"/>
      <c r="I20" s="528" t="s">
        <v>656</v>
      </c>
    </row>
    <row r="21" spans="2:11" s="320" customFormat="1" ht="26.5" customHeight="1" outlineLevel="1" x14ac:dyDescent="0.35">
      <c r="B21" s="774" t="s">
        <v>119</v>
      </c>
      <c r="C21" s="775"/>
      <c r="D21" s="776"/>
      <c r="E21" s="777"/>
      <c r="F21" s="777"/>
      <c r="G21" s="777"/>
      <c r="H21" s="778"/>
      <c r="I21" s="527"/>
      <c r="K21" s="87"/>
    </row>
    <row r="22" spans="2:11" ht="14.15" customHeight="1" outlineLevel="1" x14ac:dyDescent="0.35">
      <c r="B22" s="303" t="s">
        <v>550</v>
      </c>
      <c r="C22" s="304"/>
      <c r="D22" s="293"/>
      <c r="E22" s="294"/>
      <c r="F22" s="294"/>
      <c r="G22" s="294"/>
      <c r="H22" s="483"/>
      <c r="I22" s="528"/>
    </row>
    <row r="23" spans="2:11" ht="14.15" customHeight="1" outlineLevel="1" x14ac:dyDescent="0.35">
      <c r="B23" s="274">
        <v>3</v>
      </c>
      <c r="C23" s="604" t="s">
        <v>480</v>
      </c>
      <c r="D23" s="605"/>
      <c r="E23" s="184" t="s">
        <v>10</v>
      </c>
      <c r="F23" s="307" t="s">
        <v>10</v>
      </c>
      <c r="G23" s="240"/>
      <c r="H23" s="487"/>
      <c r="I23" s="528" t="s">
        <v>658</v>
      </c>
    </row>
    <row r="24" spans="2:11" ht="14.15" customHeight="1" outlineLevel="1" x14ac:dyDescent="0.35">
      <c r="B24" s="275">
        <f>B23+0.1</f>
        <v>3.1</v>
      </c>
      <c r="C24" s="594" t="s">
        <v>242</v>
      </c>
      <c r="D24" s="638"/>
      <c r="E24" s="191" t="s">
        <v>10</v>
      </c>
      <c r="F24" s="307" t="s">
        <v>10</v>
      </c>
      <c r="G24" s="238"/>
      <c r="H24" s="487"/>
      <c r="I24" s="528" t="s">
        <v>656</v>
      </c>
      <c r="K24" s="320"/>
    </row>
    <row r="25" spans="2:11" ht="14.15" customHeight="1" outlineLevel="1" x14ac:dyDescent="0.35">
      <c r="B25" s="274">
        <f>B24+0.1</f>
        <v>3.2</v>
      </c>
      <c r="C25" s="555" t="s">
        <v>481</v>
      </c>
      <c r="D25" s="568"/>
      <c r="E25" s="184" t="s">
        <v>10</v>
      </c>
      <c r="F25" s="307" t="s">
        <v>10</v>
      </c>
      <c r="G25" s="240"/>
      <c r="H25" s="487"/>
      <c r="I25" s="528" t="s">
        <v>656</v>
      </c>
    </row>
    <row r="26" spans="2:11" ht="14.15" customHeight="1" outlineLevel="1" x14ac:dyDescent="0.35">
      <c r="B26" s="275">
        <f>B25+0.1</f>
        <v>3.3000000000000003</v>
      </c>
      <c r="C26" s="636" t="s">
        <v>123</v>
      </c>
      <c r="D26" s="637"/>
      <c r="E26" s="184" t="s">
        <v>10</v>
      </c>
      <c r="F26" s="307" t="s">
        <v>10</v>
      </c>
      <c r="G26" s="310"/>
      <c r="H26" s="487"/>
      <c r="I26" s="528" t="s">
        <v>657</v>
      </c>
    </row>
    <row r="27" spans="2:11" ht="14.15" customHeight="1" outlineLevel="1" x14ac:dyDescent="0.35">
      <c r="B27" s="347" t="s">
        <v>556</v>
      </c>
      <c r="C27" s="348"/>
      <c r="D27" s="348"/>
      <c r="E27" s="348"/>
      <c r="F27" s="348"/>
      <c r="G27" s="348"/>
      <c r="H27" s="490"/>
      <c r="I27" s="528"/>
    </row>
    <row r="28" spans="2:11" ht="14.15" customHeight="1" outlineLevel="1" x14ac:dyDescent="0.35">
      <c r="B28" s="274">
        <f>B26+0.1</f>
        <v>3.4000000000000004</v>
      </c>
      <c r="C28" s="3" t="s">
        <v>482</v>
      </c>
      <c r="D28" s="3"/>
      <c r="E28" s="184">
        <v>3</v>
      </c>
      <c r="F28" s="519"/>
      <c r="G28" s="241"/>
      <c r="H28" s="486"/>
      <c r="I28" s="528" t="s">
        <v>658</v>
      </c>
    </row>
    <row r="29" spans="2:11" ht="14.15" customHeight="1" outlineLevel="1" x14ac:dyDescent="0.35">
      <c r="B29" s="276">
        <f>B28+0.1</f>
        <v>3.5000000000000004</v>
      </c>
      <c r="C29" s="628" t="s">
        <v>193</v>
      </c>
      <c r="D29" s="628"/>
      <c r="E29" s="184">
        <v>2</v>
      </c>
      <c r="F29" s="519"/>
      <c r="G29" s="241"/>
      <c r="H29" s="486"/>
      <c r="I29" s="528" t="s">
        <v>658</v>
      </c>
    </row>
    <row r="30" spans="2:11" ht="14.15" customHeight="1" outlineLevel="1" x14ac:dyDescent="0.35">
      <c r="B30" s="274">
        <f>B29+0.1</f>
        <v>3.6000000000000005</v>
      </c>
      <c r="C30" s="3" t="s">
        <v>3</v>
      </c>
      <c r="D30" s="3"/>
      <c r="E30" s="184">
        <v>1</v>
      </c>
      <c r="F30" s="519"/>
      <c r="G30" s="241"/>
      <c r="H30" s="487"/>
      <c r="I30" s="528" t="s">
        <v>657</v>
      </c>
    </row>
    <row r="31" spans="2:11" ht="14.15" customHeight="1" outlineLevel="1" x14ac:dyDescent="0.35">
      <c r="B31" s="276">
        <f>B30+0.1</f>
        <v>3.7000000000000006</v>
      </c>
      <c r="C31" s="239" t="s">
        <v>2</v>
      </c>
      <c r="D31" s="239"/>
      <c r="E31" s="184">
        <v>1</v>
      </c>
      <c r="F31" s="519"/>
      <c r="G31" s="240"/>
      <c r="H31" s="487"/>
      <c r="I31" s="528" t="s">
        <v>656</v>
      </c>
    </row>
    <row r="32" spans="2:11" ht="14.15" customHeight="1" outlineLevel="1" x14ac:dyDescent="0.35">
      <c r="B32" s="274">
        <f>B31+0.1</f>
        <v>3.8000000000000007</v>
      </c>
      <c r="C32" s="239" t="s">
        <v>122</v>
      </c>
      <c r="D32" s="239"/>
      <c r="E32" s="184">
        <v>2</v>
      </c>
      <c r="F32" s="519"/>
      <c r="G32" s="240"/>
      <c r="H32" s="487"/>
      <c r="I32" s="528" t="s">
        <v>657</v>
      </c>
    </row>
    <row r="33" spans="1:11" ht="14.15" customHeight="1" outlineLevel="1" x14ac:dyDescent="0.35">
      <c r="B33" s="274">
        <f>B32+0.1</f>
        <v>3.9000000000000008</v>
      </c>
      <c r="C33" s="555" t="s">
        <v>532</v>
      </c>
      <c r="D33" s="568"/>
      <c r="E33" s="184">
        <v>2</v>
      </c>
      <c r="F33" s="519"/>
      <c r="G33" s="240"/>
      <c r="H33" s="487"/>
      <c r="I33" s="528" t="s">
        <v>657</v>
      </c>
    </row>
    <row r="34" spans="1:11" ht="14.15" customHeight="1" outlineLevel="1" x14ac:dyDescent="0.35">
      <c r="B34" s="278">
        <f>3.1</f>
        <v>3.1</v>
      </c>
      <c r="C34" s="634" t="s">
        <v>55</v>
      </c>
      <c r="D34" s="635"/>
      <c r="E34" s="184">
        <v>2</v>
      </c>
      <c r="F34" s="519"/>
      <c r="G34" s="240"/>
      <c r="H34" s="491"/>
      <c r="I34" s="528" t="s">
        <v>657</v>
      </c>
    </row>
    <row r="35" spans="1:11" ht="14.15" customHeight="1" outlineLevel="1" x14ac:dyDescent="0.35">
      <c r="B35" s="288" t="s">
        <v>542</v>
      </c>
      <c r="C35" s="569" t="s">
        <v>322</v>
      </c>
      <c r="D35" s="569"/>
      <c r="E35" s="184">
        <v>5</v>
      </c>
      <c r="F35" s="518"/>
      <c r="G35" s="317"/>
      <c r="H35" s="487"/>
      <c r="I35" s="528" t="s">
        <v>656</v>
      </c>
    </row>
    <row r="36" spans="1:11" ht="14.15" customHeight="1" thickBot="1" x14ac:dyDescent="0.35">
      <c r="B36" s="631" t="s">
        <v>694</v>
      </c>
      <c r="C36" s="632"/>
      <c r="D36" s="632"/>
      <c r="E36" s="300"/>
      <c r="F36" s="300">
        <f>SUM(F5:F35)</f>
        <v>0</v>
      </c>
      <c r="G36" s="302">
        <f>SUMIF(G5:G35,"Y",F5:F35)</f>
        <v>0</v>
      </c>
      <c r="H36" s="492"/>
      <c r="I36" s="528"/>
    </row>
    <row r="37" spans="1:11" s="72" customFormat="1" ht="20.149999999999999" customHeight="1" x14ac:dyDescent="0.35">
      <c r="A37" s="270"/>
      <c r="B37" s="328"/>
      <c r="C37" s="329"/>
      <c r="D37" s="330"/>
      <c r="E37" s="331"/>
      <c r="F37" s="331"/>
      <c r="G37" s="331"/>
      <c r="H37" s="480"/>
      <c r="I37" s="528"/>
      <c r="K37" s="87"/>
    </row>
    <row r="38" spans="1:11" s="72" customFormat="1" ht="26.5" customHeight="1" x14ac:dyDescent="0.35">
      <c r="A38" s="270"/>
      <c r="B38" s="428" t="s">
        <v>43</v>
      </c>
      <c r="C38" s="395"/>
      <c r="D38" s="395"/>
      <c r="E38" s="396"/>
      <c r="F38" s="395"/>
      <c r="G38" s="397"/>
      <c r="H38" s="493"/>
      <c r="I38" s="528"/>
      <c r="K38" s="87"/>
    </row>
    <row r="39" spans="1:11" ht="14.15" customHeight="1" outlineLevel="1" x14ac:dyDescent="0.35">
      <c r="B39" s="374" t="s">
        <v>550</v>
      </c>
      <c r="C39" s="366"/>
      <c r="D39" s="293"/>
      <c r="E39" s="375"/>
      <c r="F39" s="375"/>
      <c r="G39" s="313"/>
      <c r="H39" s="483"/>
      <c r="I39" s="528"/>
    </row>
    <row r="40" spans="1:11" ht="14.15" customHeight="1" outlineLevel="1" x14ac:dyDescent="0.35">
      <c r="B40" s="12">
        <v>1</v>
      </c>
      <c r="C40" s="594" t="s">
        <v>243</v>
      </c>
      <c r="D40" s="594"/>
      <c r="E40" s="184" t="s">
        <v>10</v>
      </c>
      <c r="F40" s="307" t="s">
        <v>10</v>
      </c>
      <c r="G40" s="261"/>
      <c r="H40" s="487"/>
      <c r="I40" s="528" t="s">
        <v>658</v>
      </c>
      <c r="K40" s="72"/>
    </row>
    <row r="41" spans="1:11" ht="14.15" customHeight="1" outlineLevel="1" x14ac:dyDescent="0.35">
      <c r="B41" s="12">
        <f>B40+0.1</f>
        <v>1.1000000000000001</v>
      </c>
      <c r="C41" s="594" t="s">
        <v>663</v>
      </c>
      <c r="D41" s="594"/>
      <c r="E41" s="184" t="s">
        <v>10</v>
      </c>
      <c r="F41" s="307" t="s">
        <v>10</v>
      </c>
      <c r="G41" s="261"/>
      <c r="H41" s="487"/>
      <c r="I41" s="528" t="s">
        <v>659</v>
      </c>
      <c r="K41" s="72"/>
    </row>
    <row r="42" spans="1:11" ht="14.15" customHeight="1" outlineLevel="1" x14ac:dyDescent="0.35">
      <c r="B42" s="379" t="s">
        <v>556</v>
      </c>
      <c r="C42" s="364"/>
      <c r="D42" s="364"/>
      <c r="E42" s="380"/>
      <c r="F42" s="364"/>
      <c r="G42" s="380"/>
      <c r="H42" s="490"/>
      <c r="I42" s="528"/>
    </row>
    <row r="43" spans="1:11" ht="26.5" customHeight="1" outlineLevel="1" x14ac:dyDescent="0.35">
      <c r="B43" s="12">
        <f>B41+0.1</f>
        <v>1.2000000000000002</v>
      </c>
      <c r="C43" s="555" t="s">
        <v>153</v>
      </c>
      <c r="D43" s="555"/>
      <c r="E43" s="184">
        <v>2</v>
      </c>
      <c r="F43" s="519"/>
      <c r="G43" s="310"/>
      <c r="H43" s="487"/>
      <c r="I43" s="528" t="s">
        <v>658</v>
      </c>
    </row>
    <row r="44" spans="1:11" ht="14.15" customHeight="1" outlineLevel="1" x14ac:dyDescent="0.3">
      <c r="B44" s="47">
        <f>B43+0.1</f>
        <v>1.3000000000000003</v>
      </c>
      <c r="C44" s="457" t="s">
        <v>1353</v>
      </c>
      <c r="D44" s="457"/>
      <c r="E44" s="583" t="s">
        <v>35</v>
      </c>
      <c r="F44" s="584"/>
      <c r="G44" s="585"/>
      <c r="H44" s="485"/>
      <c r="I44" s="528" t="s">
        <v>658</v>
      </c>
    </row>
    <row r="45" spans="1:11" ht="14.15" customHeight="1" outlineLevel="1" x14ac:dyDescent="0.35">
      <c r="B45" s="13"/>
      <c r="C45" s="267">
        <v>1</v>
      </c>
      <c r="D45" s="1" t="s">
        <v>28</v>
      </c>
      <c r="E45" s="184">
        <v>2</v>
      </c>
      <c r="F45" s="519"/>
      <c r="G45" s="310"/>
      <c r="H45" s="487"/>
      <c r="I45" s="528" t="s">
        <v>658</v>
      </c>
    </row>
    <row r="46" spans="1:11" ht="14.15" customHeight="1" outlineLevel="1" x14ac:dyDescent="0.35">
      <c r="B46" s="13"/>
      <c r="C46" s="267">
        <f>C45+1</f>
        <v>2</v>
      </c>
      <c r="D46" s="1" t="s">
        <v>29</v>
      </c>
      <c r="E46" s="184">
        <v>2</v>
      </c>
      <c r="F46" s="519"/>
      <c r="G46" s="310"/>
      <c r="H46" s="487"/>
      <c r="I46" s="528" t="s">
        <v>658</v>
      </c>
    </row>
    <row r="47" spans="1:11" ht="14.15" customHeight="1" outlineLevel="1" x14ac:dyDescent="0.35">
      <c r="B47" s="13"/>
      <c r="C47" s="267">
        <f>C46+1</f>
        <v>3</v>
      </c>
      <c r="D47" s="1" t="s">
        <v>30</v>
      </c>
      <c r="E47" s="184">
        <v>2</v>
      </c>
      <c r="F47" s="519"/>
      <c r="G47" s="310"/>
      <c r="H47" s="487"/>
      <c r="I47" s="528" t="s">
        <v>658</v>
      </c>
    </row>
    <row r="48" spans="1:11" ht="14.15" customHeight="1" outlineLevel="1" x14ac:dyDescent="0.35">
      <c r="B48" s="13"/>
      <c r="C48" s="267">
        <f>C47+1</f>
        <v>4</v>
      </c>
      <c r="D48" s="1" t="s">
        <v>31</v>
      </c>
      <c r="E48" s="184">
        <v>3</v>
      </c>
      <c r="F48" s="519"/>
      <c r="G48" s="310"/>
      <c r="H48" s="487"/>
      <c r="I48" s="528" t="s">
        <v>658</v>
      </c>
    </row>
    <row r="49" spans="1:11" ht="14.15" customHeight="1" outlineLevel="1" x14ac:dyDescent="0.35">
      <c r="B49" s="13"/>
      <c r="C49" s="267">
        <f>C48+1</f>
        <v>5</v>
      </c>
      <c r="D49" s="1" t="s">
        <v>483</v>
      </c>
      <c r="E49" s="184">
        <v>1</v>
      </c>
      <c r="F49" s="519"/>
      <c r="G49" s="310"/>
      <c r="H49" s="487"/>
      <c r="I49" s="528" t="s">
        <v>658</v>
      </c>
    </row>
    <row r="50" spans="1:11" ht="14.15" customHeight="1" x14ac:dyDescent="0.3">
      <c r="B50" s="577" t="s">
        <v>695</v>
      </c>
      <c r="C50" s="578"/>
      <c r="D50" s="578"/>
      <c r="E50" s="381"/>
      <c r="F50" s="398">
        <f>SUM(F40:F49)</f>
        <v>0</v>
      </c>
      <c r="G50" s="399">
        <f>SUMIF(G40:G49,"Y",F40:F49)</f>
        <v>0</v>
      </c>
      <c r="H50" s="494"/>
      <c r="I50" s="528"/>
    </row>
    <row r="51" spans="1:11" ht="20.149999999999999" customHeight="1" x14ac:dyDescent="0.35">
      <c r="B51" s="332"/>
      <c r="C51" s="324"/>
      <c r="D51" s="325"/>
      <c r="E51" s="326"/>
      <c r="F51" s="326"/>
      <c r="G51" s="326"/>
      <c r="H51" s="479"/>
      <c r="I51" s="528"/>
    </row>
    <row r="52" spans="1:11" s="72" customFormat="1" ht="26.5" customHeight="1" x14ac:dyDescent="0.35">
      <c r="A52" s="270"/>
      <c r="B52" s="428" t="s">
        <v>49</v>
      </c>
      <c r="C52" s="395"/>
      <c r="D52" s="395"/>
      <c r="E52" s="396"/>
      <c r="F52" s="395"/>
      <c r="G52" s="397"/>
      <c r="H52" s="493"/>
      <c r="I52" s="528"/>
      <c r="K52" s="87"/>
    </row>
    <row r="53" spans="1:11" s="320" customFormat="1" ht="26.5" customHeight="1" outlineLevel="1" x14ac:dyDescent="0.35">
      <c r="B53" s="774" t="s">
        <v>150</v>
      </c>
      <c r="C53" s="775"/>
      <c r="D53" s="776"/>
      <c r="E53" s="777"/>
      <c r="F53" s="777"/>
      <c r="G53" s="777"/>
      <c r="H53" s="778"/>
      <c r="I53" s="527"/>
      <c r="K53" s="87"/>
    </row>
    <row r="54" spans="1:11" ht="14.15" customHeight="1" outlineLevel="1" x14ac:dyDescent="0.35">
      <c r="B54" s="374" t="s">
        <v>550</v>
      </c>
      <c r="C54" s="366"/>
      <c r="D54" s="293"/>
      <c r="E54" s="375"/>
      <c r="F54" s="375"/>
      <c r="G54" s="313"/>
      <c r="H54" s="483"/>
      <c r="I54" s="528"/>
    </row>
    <row r="55" spans="1:11" ht="14.15" customHeight="1" outlineLevel="1" x14ac:dyDescent="0.35">
      <c r="B55" s="279">
        <v>1</v>
      </c>
      <c r="C55" s="555" t="s">
        <v>335</v>
      </c>
      <c r="D55" s="555"/>
      <c r="E55" s="84" t="s">
        <v>10</v>
      </c>
      <c r="F55" s="392" t="s">
        <v>10</v>
      </c>
      <c r="G55" s="104"/>
      <c r="H55" s="487"/>
      <c r="I55" s="528" t="s">
        <v>655</v>
      </c>
      <c r="K55" s="72"/>
    </row>
    <row r="56" spans="1:11" ht="14.15" customHeight="1" outlineLevel="1" x14ac:dyDescent="0.35">
      <c r="B56" s="377" t="s">
        <v>521</v>
      </c>
      <c r="C56" s="368"/>
      <c r="D56" s="368"/>
      <c r="E56" s="378"/>
      <c r="F56" s="368"/>
      <c r="G56" s="308"/>
      <c r="H56" s="482"/>
      <c r="I56" s="528"/>
      <c r="K56" s="320"/>
    </row>
    <row r="57" spans="1:11" s="72" customFormat="1" ht="14.15" customHeight="1" outlineLevel="1" x14ac:dyDescent="0.3">
      <c r="A57" s="270"/>
      <c r="B57" s="185">
        <f>B55+0.1</f>
        <v>1.1000000000000001</v>
      </c>
      <c r="C57" s="258" t="s">
        <v>1369</v>
      </c>
      <c r="D57" s="56"/>
      <c r="E57" s="625" t="s">
        <v>35</v>
      </c>
      <c r="F57" s="626"/>
      <c r="G57" s="627"/>
      <c r="H57" s="485"/>
      <c r="I57" s="528" t="s">
        <v>655</v>
      </c>
      <c r="K57" s="87"/>
    </row>
    <row r="58" spans="1:11" ht="14.15" customHeight="1" outlineLevel="1" x14ac:dyDescent="0.35">
      <c r="B58" s="105"/>
      <c r="C58" s="267">
        <v>1</v>
      </c>
      <c r="D58" s="1" t="s">
        <v>124</v>
      </c>
      <c r="E58" s="184">
        <v>2</v>
      </c>
      <c r="F58" s="519"/>
      <c r="G58" s="261"/>
      <c r="H58" s="495"/>
      <c r="I58" s="528" t="s">
        <v>655</v>
      </c>
    </row>
    <row r="59" spans="1:11" ht="14.15" customHeight="1" outlineLevel="1" x14ac:dyDescent="0.35">
      <c r="B59" s="106"/>
      <c r="C59" s="268">
        <f>C58+1</f>
        <v>2</v>
      </c>
      <c r="D59" s="3" t="s">
        <v>125</v>
      </c>
      <c r="E59" s="184">
        <v>3</v>
      </c>
      <c r="F59" s="520"/>
      <c r="G59" s="261"/>
      <c r="H59" s="495"/>
      <c r="I59" s="528" t="s">
        <v>655</v>
      </c>
    </row>
    <row r="60" spans="1:11" ht="14.15" customHeight="1" outlineLevel="1" x14ac:dyDescent="0.35">
      <c r="B60" s="379" t="s">
        <v>557</v>
      </c>
      <c r="C60" s="364"/>
      <c r="D60" s="364"/>
      <c r="E60" s="380"/>
      <c r="F60" s="364"/>
      <c r="G60" s="380"/>
      <c r="H60" s="490"/>
      <c r="I60" s="528"/>
      <c r="K60" s="72"/>
    </row>
    <row r="61" spans="1:11" ht="14.15" customHeight="1" outlineLevel="1" x14ac:dyDescent="0.3">
      <c r="B61" s="279" t="s">
        <v>594</v>
      </c>
      <c r="C61" s="250" t="s">
        <v>484</v>
      </c>
      <c r="D61" s="68"/>
      <c r="E61" s="184">
        <v>2</v>
      </c>
      <c r="F61" s="519"/>
      <c r="G61" s="256"/>
      <c r="H61" s="488"/>
      <c r="I61" s="528" t="s">
        <v>655</v>
      </c>
    </row>
    <row r="62" spans="1:11" ht="14.15" customHeight="1" outlineLevel="1" x14ac:dyDescent="0.3">
      <c r="B62" s="352" t="s">
        <v>595</v>
      </c>
      <c r="C62" s="1" t="s">
        <v>1370</v>
      </c>
      <c r="D62" s="269"/>
      <c r="E62" s="625" t="s">
        <v>34</v>
      </c>
      <c r="F62" s="626"/>
      <c r="G62" s="627"/>
      <c r="H62" s="485"/>
      <c r="I62" s="528" t="s">
        <v>655</v>
      </c>
    </row>
    <row r="63" spans="1:11" ht="14.15" customHeight="1" outlineLevel="1" x14ac:dyDescent="0.35">
      <c r="B63" s="105"/>
      <c r="C63" s="267" t="s">
        <v>21</v>
      </c>
      <c r="D63" s="1" t="s">
        <v>198</v>
      </c>
      <c r="E63" s="184">
        <v>3</v>
      </c>
      <c r="F63" s="573"/>
      <c r="G63" s="573"/>
      <c r="H63" s="496"/>
      <c r="I63" s="528" t="s">
        <v>655</v>
      </c>
    </row>
    <row r="64" spans="1:11" ht="14.15" customHeight="1" outlineLevel="1" x14ac:dyDescent="0.35">
      <c r="B64" s="106"/>
      <c r="C64" s="268" t="s">
        <v>760</v>
      </c>
      <c r="D64" s="3" t="s">
        <v>199</v>
      </c>
      <c r="E64" s="184">
        <v>1</v>
      </c>
      <c r="F64" s="575"/>
      <c r="G64" s="575"/>
      <c r="H64" s="496"/>
      <c r="I64" s="528" t="s">
        <v>655</v>
      </c>
    </row>
    <row r="65" spans="1:11" ht="14.15" customHeight="1" outlineLevel="1" x14ac:dyDescent="0.3">
      <c r="B65" s="279" t="s">
        <v>596</v>
      </c>
      <c r="C65" s="250" t="s">
        <v>485</v>
      </c>
      <c r="D65" s="251"/>
      <c r="E65" s="184">
        <v>2</v>
      </c>
      <c r="F65" s="519"/>
      <c r="G65" s="248"/>
      <c r="H65" s="512"/>
      <c r="I65" s="528" t="s">
        <v>655</v>
      </c>
    </row>
    <row r="66" spans="1:11" ht="14.15" customHeight="1" outlineLevel="1" x14ac:dyDescent="0.35">
      <c r="B66" s="350" t="s">
        <v>597</v>
      </c>
      <c r="C66" s="581" t="s">
        <v>486</v>
      </c>
      <c r="D66" s="582"/>
      <c r="E66" s="184">
        <v>3</v>
      </c>
      <c r="F66" s="521"/>
      <c r="G66" s="261"/>
      <c r="H66" s="497"/>
      <c r="I66" s="528" t="s">
        <v>655</v>
      </c>
    </row>
    <row r="67" spans="1:11" ht="14.15" customHeight="1" outlineLevel="1" x14ac:dyDescent="0.35">
      <c r="B67" s="351" t="s">
        <v>598</v>
      </c>
      <c r="C67" s="386" t="s">
        <v>172</v>
      </c>
      <c r="D67" s="186"/>
      <c r="E67" s="184">
        <v>1</v>
      </c>
      <c r="F67" s="519"/>
      <c r="G67" s="261"/>
      <c r="H67" s="496"/>
      <c r="I67" s="528" t="s">
        <v>655</v>
      </c>
    </row>
    <row r="68" spans="1:11" ht="14.15" customHeight="1" outlineLevel="1" x14ac:dyDescent="0.35">
      <c r="B68" s="279" t="s">
        <v>599</v>
      </c>
      <c r="C68" s="621" t="s">
        <v>520</v>
      </c>
      <c r="D68" s="622"/>
      <c r="E68" s="184">
        <v>4</v>
      </c>
      <c r="F68" s="523"/>
      <c r="G68" s="261"/>
      <c r="H68" s="496"/>
      <c r="I68" s="528" t="s">
        <v>655</v>
      </c>
    </row>
    <row r="69" spans="1:11" s="320" customFormat="1" ht="26.5" customHeight="1" outlineLevel="1" x14ac:dyDescent="0.35">
      <c r="B69" s="774" t="s">
        <v>93</v>
      </c>
      <c r="C69" s="775"/>
      <c r="D69" s="775"/>
      <c r="E69" s="777"/>
      <c r="F69" s="775"/>
      <c r="G69" s="777"/>
      <c r="H69" s="778"/>
      <c r="I69" s="528"/>
      <c r="K69" s="87"/>
    </row>
    <row r="70" spans="1:11" ht="14.15" customHeight="1" outlineLevel="1" x14ac:dyDescent="0.35">
      <c r="B70" s="379" t="s">
        <v>556</v>
      </c>
      <c r="C70" s="364"/>
      <c r="D70" s="364"/>
      <c r="E70" s="380"/>
      <c r="F70" s="364"/>
      <c r="G70" s="380"/>
      <c r="H70" s="490"/>
      <c r="I70" s="528"/>
    </row>
    <row r="71" spans="1:11" ht="26.5" customHeight="1" outlineLevel="1" x14ac:dyDescent="0.3">
      <c r="B71" s="185">
        <f>2</f>
        <v>2</v>
      </c>
      <c r="C71" s="555" t="s">
        <v>664</v>
      </c>
      <c r="D71" s="568"/>
      <c r="E71" s="184">
        <v>2</v>
      </c>
      <c r="F71" s="519"/>
      <c r="G71" s="261"/>
      <c r="H71" s="512"/>
      <c r="I71" s="528" t="s">
        <v>655</v>
      </c>
    </row>
    <row r="72" spans="1:11" ht="14.15" customHeight="1" outlineLevel="1" x14ac:dyDescent="0.35">
      <c r="B72" s="185">
        <f>B71+0.1</f>
        <v>2.1</v>
      </c>
      <c r="C72" s="258" t="s">
        <v>200</v>
      </c>
      <c r="D72" s="1"/>
      <c r="E72" s="184">
        <v>1</v>
      </c>
      <c r="F72" s="519"/>
      <c r="G72" s="248"/>
      <c r="H72" s="496"/>
      <c r="I72" s="528" t="s">
        <v>655</v>
      </c>
      <c r="K72" s="320"/>
    </row>
    <row r="73" spans="1:11" ht="14.15" customHeight="1" outlineLevel="1" x14ac:dyDescent="0.3">
      <c r="B73" s="185">
        <f>B72+0.1</f>
        <v>2.2000000000000002</v>
      </c>
      <c r="C73" s="576" t="s">
        <v>1371</v>
      </c>
      <c r="D73" s="576"/>
      <c r="E73" s="583" t="s">
        <v>35</v>
      </c>
      <c r="F73" s="584"/>
      <c r="G73" s="585"/>
      <c r="H73" s="485"/>
      <c r="I73" s="528" t="s">
        <v>655</v>
      </c>
    </row>
    <row r="74" spans="1:11" ht="14.15" customHeight="1" outlineLevel="1" x14ac:dyDescent="0.35">
      <c r="B74" s="14"/>
      <c r="C74" s="267">
        <v>1</v>
      </c>
      <c r="D74" s="1" t="s">
        <v>244</v>
      </c>
      <c r="E74" s="184">
        <v>2</v>
      </c>
      <c r="F74" s="519"/>
      <c r="G74" s="261"/>
      <c r="H74" s="496"/>
      <c r="I74" s="528" t="s">
        <v>655</v>
      </c>
    </row>
    <row r="75" spans="1:11" ht="14.15" customHeight="1" outlineLevel="1" x14ac:dyDescent="0.35">
      <c r="B75" s="14"/>
      <c r="C75" s="267">
        <v>2</v>
      </c>
      <c r="D75" s="1" t="s">
        <v>24</v>
      </c>
      <c r="E75" s="184">
        <v>2</v>
      </c>
      <c r="F75" s="519"/>
      <c r="G75" s="261"/>
      <c r="H75" s="496"/>
      <c r="I75" s="528" t="s">
        <v>655</v>
      </c>
    </row>
    <row r="76" spans="1:11" ht="14.15" customHeight="1" outlineLevel="1" x14ac:dyDescent="0.35">
      <c r="B76" s="15"/>
      <c r="C76" s="268">
        <v>3</v>
      </c>
      <c r="D76" s="3" t="s">
        <v>23</v>
      </c>
      <c r="E76" s="184">
        <v>2</v>
      </c>
      <c r="F76" s="519"/>
      <c r="G76" s="261"/>
      <c r="H76" s="496"/>
      <c r="I76" s="528" t="s">
        <v>655</v>
      </c>
    </row>
    <row r="77" spans="1:11" s="320" customFormat="1" ht="26.5" customHeight="1" outlineLevel="1" x14ac:dyDescent="0.35">
      <c r="B77" s="774" t="s">
        <v>82</v>
      </c>
      <c r="C77" s="775"/>
      <c r="D77" s="775"/>
      <c r="E77" s="777"/>
      <c r="F77" s="775"/>
      <c r="G77" s="777"/>
      <c r="H77" s="778"/>
      <c r="I77" s="527"/>
      <c r="K77" s="87"/>
    </row>
    <row r="78" spans="1:11" s="72" customFormat="1" ht="14.15" customHeight="1" outlineLevel="1" x14ac:dyDescent="0.35">
      <c r="A78" s="270"/>
      <c r="B78" s="379" t="s">
        <v>556</v>
      </c>
      <c r="C78" s="364"/>
      <c r="D78" s="364"/>
      <c r="E78" s="380"/>
      <c r="F78" s="364"/>
      <c r="G78" s="380"/>
      <c r="H78" s="490"/>
      <c r="I78" s="528"/>
      <c r="K78" s="87"/>
    </row>
    <row r="79" spans="1:11" s="53" customFormat="1" ht="14.15" customHeight="1" outlineLevel="1" x14ac:dyDescent="0.3">
      <c r="A79" s="295"/>
      <c r="B79" s="185">
        <v>3</v>
      </c>
      <c r="C79" s="576" t="s">
        <v>1354</v>
      </c>
      <c r="D79" s="617"/>
      <c r="E79" s="184">
        <v>1</v>
      </c>
      <c r="F79" s="519"/>
      <c r="G79" s="219"/>
      <c r="H79" s="513"/>
      <c r="I79" s="528" t="s">
        <v>658</v>
      </c>
      <c r="K79" s="87"/>
    </row>
    <row r="80" spans="1:11" ht="26.5" customHeight="1" outlineLevel="1" x14ac:dyDescent="0.35">
      <c r="B80" s="279">
        <f>B79+0.1</f>
        <v>3.1</v>
      </c>
      <c r="C80" s="555" t="s">
        <v>331</v>
      </c>
      <c r="D80" s="555"/>
      <c r="E80" s="187" t="s">
        <v>271</v>
      </c>
      <c r="F80" s="261"/>
      <c r="G80" s="200"/>
      <c r="H80" s="487"/>
      <c r="I80" s="528" t="s">
        <v>658</v>
      </c>
      <c r="K80" s="320"/>
    </row>
    <row r="81" spans="1:14" ht="14.15" customHeight="1" outlineLevel="1" x14ac:dyDescent="0.35">
      <c r="B81" s="279" t="s">
        <v>600</v>
      </c>
      <c r="C81" s="555" t="s">
        <v>745</v>
      </c>
      <c r="D81" s="555"/>
      <c r="E81" s="184">
        <v>2</v>
      </c>
      <c r="F81" s="519"/>
      <c r="G81" s="310"/>
      <c r="H81" s="487"/>
      <c r="I81" s="528" t="s">
        <v>660</v>
      </c>
      <c r="K81" s="72"/>
    </row>
    <row r="82" spans="1:14" ht="14.15" customHeight="1" outlineLevel="1" x14ac:dyDescent="0.3">
      <c r="B82" s="105" t="s">
        <v>428</v>
      </c>
      <c r="C82" s="258" t="s">
        <v>1372</v>
      </c>
      <c r="D82" s="258"/>
      <c r="E82" s="583" t="s">
        <v>35</v>
      </c>
      <c r="F82" s="584"/>
      <c r="G82" s="585"/>
      <c r="H82" s="485"/>
      <c r="I82" s="528" t="s">
        <v>658</v>
      </c>
      <c r="K82" s="53"/>
    </row>
    <row r="83" spans="1:14" ht="14.15" customHeight="1" outlineLevel="1" x14ac:dyDescent="0.35">
      <c r="B83" s="51"/>
      <c r="C83" s="267">
        <v>1</v>
      </c>
      <c r="D83" s="1" t="s">
        <v>1355</v>
      </c>
      <c r="E83" s="184">
        <v>1</v>
      </c>
      <c r="F83" s="519"/>
      <c r="G83" s="310"/>
      <c r="H83" s="496"/>
      <c r="I83" s="528" t="s">
        <v>658</v>
      </c>
    </row>
    <row r="84" spans="1:14" ht="14.15" customHeight="1" outlineLevel="1" x14ac:dyDescent="0.35">
      <c r="B84" s="52"/>
      <c r="C84" s="268">
        <v>2</v>
      </c>
      <c r="D84" s="254" t="s">
        <v>1356</v>
      </c>
      <c r="E84" s="184">
        <v>1</v>
      </c>
      <c r="F84" s="519"/>
      <c r="G84" s="261"/>
      <c r="H84" s="496"/>
      <c r="I84" s="528" t="s">
        <v>658</v>
      </c>
    </row>
    <row r="85" spans="1:14" ht="14.15" customHeight="1" outlineLevel="1" x14ac:dyDescent="0.35">
      <c r="B85" s="52" t="s">
        <v>601</v>
      </c>
      <c r="C85" s="555" t="s">
        <v>1357</v>
      </c>
      <c r="D85" s="555"/>
      <c r="E85" s="184">
        <v>2</v>
      </c>
      <c r="F85" s="519"/>
      <c r="G85" s="310"/>
      <c r="H85" s="487"/>
      <c r="I85" s="528" t="s">
        <v>655</v>
      </c>
    </row>
    <row r="86" spans="1:14" ht="14.15" customHeight="1" x14ac:dyDescent="0.3">
      <c r="B86" s="577" t="s">
        <v>696</v>
      </c>
      <c r="C86" s="578"/>
      <c r="D86" s="578"/>
      <c r="E86" s="578"/>
      <c r="F86" s="381">
        <f>SUM(F55:F85)</f>
        <v>0</v>
      </c>
      <c r="G86" s="335">
        <f>SUMIF(G55:G85,"Y",F55:F85)</f>
        <v>0</v>
      </c>
      <c r="H86" s="494"/>
      <c r="I86" s="528"/>
    </row>
    <row r="87" spans="1:14" ht="20.149999999999999" customHeight="1" x14ac:dyDescent="0.35">
      <c r="B87" s="323"/>
      <c r="C87" s="324"/>
      <c r="D87" s="325"/>
      <c r="E87" s="326"/>
      <c r="F87" s="326"/>
      <c r="G87" s="326"/>
      <c r="H87" s="479"/>
      <c r="I87" s="528"/>
    </row>
    <row r="88" spans="1:14" ht="26.5" customHeight="1" x14ac:dyDescent="0.35">
      <c r="B88" s="426" t="s">
        <v>592</v>
      </c>
      <c r="C88" s="363"/>
      <c r="D88" s="363"/>
      <c r="E88" s="400"/>
      <c r="F88" s="363"/>
      <c r="G88" s="401"/>
      <c r="H88" s="493"/>
      <c r="I88" s="528"/>
    </row>
    <row r="89" spans="1:14" s="320" customFormat="1" ht="26.5" customHeight="1" outlineLevel="1" x14ac:dyDescent="0.35">
      <c r="B89" s="774" t="s">
        <v>591</v>
      </c>
      <c r="C89" s="775"/>
      <c r="D89" s="775"/>
      <c r="E89" s="777"/>
      <c r="F89" s="775"/>
      <c r="G89" s="777"/>
      <c r="H89" s="778"/>
      <c r="I89" s="527"/>
      <c r="K89" s="87"/>
    </row>
    <row r="90" spans="1:14" ht="14.15" customHeight="1" outlineLevel="1" x14ac:dyDescent="0.35">
      <c r="B90" s="374" t="s">
        <v>550</v>
      </c>
      <c r="C90" s="366"/>
      <c r="D90" s="366"/>
      <c r="E90" s="375"/>
      <c r="F90" s="366"/>
      <c r="G90" s="313"/>
      <c r="H90" s="483"/>
      <c r="I90" s="528"/>
    </row>
    <row r="91" spans="1:14" ht="14.15" customHeight="1" outlineLevel="1" x14ac:dyDescent="0.35">
      <c r="B91" s="17">
        <v>1</v>
      </c>
      <c r="C91" s="560" t="s">
        <v>201</v>
      </c>
      <c r="D91" s="560"/>
      <c r="E91" s="55" t="s">
        <v>10</v>
      </c>
      <c r="F91" s="392" t="s">
        <v>10</v>
      </c>
      <c r="G91" s="99"/>
      <c r="H91" s="496"/>
      <c r="I91" s="528" t="s">
        <v>655</v>
      </c>
    </row>
    <row r="92" spans="1:14" s="8" customFormat="1" ht="14.15" customHeight="1" outlineLevel="1" x14ac:dyDescent="0.35">
      <c r="A92" s="272"/>
      <c r="B92" s="280">
        <f>B91+0.1</f>
        <v>1.1000000000000001</v>
      </c>
      <c r="C92" s="600" t="s">
        <v>211</v>
      </c>
      <c r="D92" s="600"/>
      <c r="E92" s="84" t="s">
        <v>10</v>
      </c>
      <c r="F92" s="392" t="s">
        <v>10</v>
      </c>
      <c r="G92" s="327"/>
      <c r="H92" s="498"/>
      <c r="I92" s="528" t="s">
        <v>655</v>
      </c>
      <c r="J92" s="72"/>
      <c r="K92" s="320"/>
      <c r="L92" s="72"/>
      <c r="M92" s="72"/>
      <c r="N92" s="72"/>
    </row>
    <row r="93" spans="1:14" ht="14.15" customHeight="1" outlineLevel="1" x14ac:dyDescent="0.3">
      <c r="B93" s="280">
        <f>B92+0.1</f>
        <v>1.2000000000000002</v>
      </c>
      <c r="C93" s="258" t="s">
        <v>1373</v>
      </c>
      <c r="D93" s="56"/>
      <c r="E93" s="618" t="s">
        <v>37</v>
      </c>
      <c r="F93" s="619"/>
      <c r="G93" s="620"/>
      <c r="H93" s="485"/>
      <c r="I93" s="528" t="s">
        <v>655</v>
      </c>
    </row>
    <row r="94" spans="1:14" ht="14.15" customHeight="1" outlineLevel="1" x14ac:dyDescent="0.35">
      <c r="B94" s="16"/>
      <c r="C94" s="267">
        <v>1</v>
      </c>
      <c r="D94" s="1" t="s">
        <v>56</v>
      </c>
      <c r="E94" s="84" t="s">
        <v>10</v>
      </c>
      <c r="F94" s="392" t="s">
        <v>10</v>
      </c>
      <c r="G94" s="99"/>
      <c r="H94" s="487"/>
      <c r="I94" s="528" t="s">
        <v>655</v>
      </c>
    </row>
    <row r="95" spans="1:14" ht="14.15" customHeight="1" outlineLevel="1" x14ac:dyDescent="0.35">
      <c r="B95" s="16"/>
      <c r="C95" s="267">
        <v>2</v>
      </c>
      <c r="D95" s="1" t="s">
        <v>57</v>
      </c>
      <c r="E95" s="84" t="s">
        <v>10</v>
      </c>
      <c r="F95" s="392" t="s">
        <v>10</v>
      </c>
      <c r="G95" s="99"/>
      <c r="H95" s="487"/>
      <c r="I95" s="528" t="s">
        <v>655</v>
      </c>
      <c r="K95" s="72"/>
    </row>
    <row r="96" spans="1:14" ht="14.15" customHeight="1" outlineLevel="1" x14ac:dyDescent="0.35">
      <c r="B96" s="281"/>
      <c r="C96" s="268">
        <v>3</v>
      </c>
      <c r="D96" s="3" t="s">
        <v>99</v>
      </c>
      <c r="E96" s="84" t="s">
        <v>10</v>
      </c>
      <c r="F96" s="392" t="s">
        <v>10</v>
      </c>
      <c r="G96" s="99"/>
      <c r="H96" s="487"/>
      <c r="I96" s="528" t="s">
        <v>655</v>
      </c>
    </row>
    <row r="97" spans="1:11" ht="26.5" customHeight="1" outlineLevel="1" x14ac:dyDescent="0.35">
      <c r="B97" s="281">
        <f>B93+0.1</f>
        <v>1.3000000000000003</v>
      </c>
      <c r="C97" s="600" t="s">
        <v>209</v>
      </c>
      <c r="D97" s="600"/>
      <c r="E97" s="71" t="s">
        <v>10</v>
      </c>
      <c r="F97" s="392" t="s">
        <v>10</v>
      </c>
      <c r="G97" s="103"/>
      <c r="H97" s="487"/>
      <c r="I97" s="528" t="s">
        <v>655</v>
      </c>
    </row>
    <row r="98" spans="1:11" ht="14.15" customHeight="1" outlineLevel="1" x14ac:dyDescent="0.35">
      <c r="B98" s="281">
        <f>B97+0.1</f>
        <v>1.4000000000000004</v>
      </c>
      <c r="C98" s="555" t="s">
        <v>152</v>
      </c>
      <c r="D98" s="555"/>
      <c r="E98" s="84" t="s">
        <v>10</v>
      </c>
      <c r="F98" s="392" t="s">
        <v>10</v>
      </c>
      <c r="G98" s="99"/>
      <c r="H98" s="487"/>
      <c r="I98" s="528" t="s">
        <v>658</v>
      </c>
    </row>
    <row r="99" spans="1:11" ht="14.15" customHeight="1" outlineLevel="1" x14ac:dyDescent="0.3">
      <c r="B99" s="280">
        <f>B98+0.1</f>
        <v>1.5000000000000004</v>
      </c>
      <c r="C99" s="258" t="s">
        <v>1374</v>
      </c>
      <c r="D99" s="245"/>
      <c r="E99" s="618" t="s">
        <v>37</v>
      </c>
      <c r="F99" s="619"/>
      <c r="G99" s="620"/>
      <c r="H99" s="485"/>
      <c r="I99" s="528" t="s">
        <v>655</v>
      </c>
    </row>
    <row r="100" spans="1:11" ht="14.15" customHeight="1" outlineLevel="1" x14ac:dyDescent="0.35">
      <c r="B100" s="16"/>
      <c r="C100" s="267">
        <v>1</v>
      </c>
      <c r="D100" s="5" t="s">
        <v>58</v>
      </c>
      <c r="E100" s="184" t="s">
        <v>10</v>
      </c>
      <c r="F100" s="307" t="s">
        <v>10</v>
      </c>
      <c r="G100" s="310"/>
      <c r="H100" s="487"/>
      <c r="I100" s="528" t="s">
        <v>655</v>
      </c>
    </row>
    <row r="101" spans="1:11" s="72" customFormat="1" ht="26.5" customHeight="1" outlineLevel="1" x14ac:dyDescent="0.35">
      <c r="A101" s="270"/>
      <c r="B101" s="281"/>
      <c r="C101" s="268">
        <v>2</v>
      </c>
      <c r="D101" s="44" t="s">
        <v>210</v>
      </c>
      <c r="E101" s="184" t="s">
        <v>10</v>
      </c>
      <c r="F101" s="307" t="s">
        <v>10</v>
      </c>
      <c r="G101" s="310"/>
      <c r="H101" s="487"/>
      <c r="I101" s="528" t="s">
        <v>655</v>
      </c>
      <c r="K101" s="87"/>
    </row>
    <row r="102" spans="1:11" ht="14.15" customHeight="1" outlineLevel="1" x14ac:dyDescent="0.35">
      <c r="B102" s="281">
        <f>B99+0.1</f>
        <v>1.6000000000000005</v>
      </c>
      <c r="C102" s="3" t="s">
        <v>54</v>
      </c>
      <c r="D102" s="250"/>
      <c r="E102" s="221" t="s">
        <v>10</v>
      </c>
      <c r="F102" s="307" t="s">
        <v>10</v>
      </c>
      <c r="G102" s="256"/>
      <c r="H102" s="487"/>
      <c r="I102" s="528" t="s">
        <v>655</v>
      </c>
    </row>
    <row r="103" spans="1:11" ht="26.5" customHeight="1" outlineLevel="1" x14ac:dyDescent="0.35">
      <c r="B103" s="281">
        <f>B102+0.1</f>
        <v>1.7000000000000006</v>
      </c>
      <c r="C103" s="555" t="s">
        <v>1441</v>
      </c>
      <c r="D103" s="568"/>
      <c r="E103" s="221" t="s">
        <v>10</v>
      </c>
      <c r="F103" s="307" t="s">
        <v>10</v>
      </c>
      <c r="G103" s="310"/>
      <c r="H103" s="487"/>
      <c r="I103" s="528" t="s">
        <v>660</v>
      </c>
      <c r="K103" s="72"/>
    </row>
    <row r="104" spans="1:11" ht="14.15" customHeight="1" outlineLevel="1" x14ac:dyDescent="0.35">
      <c r="B104" s="379" t="s">
        <v>556</v>
      </c>
      <c r="C104" s="189"/>
      <c r="D104" s="189"/>
      <c r="E104" s="380"/>
      <c r="F104" s="364"/>
      <c r="G104" s="380"/>
      <c r="H104" s="490"/>
      <c r="I104" s="528"/>
      <c r="K104" s="270"/>
    </row>
    <row r="105" spans="1:11" ht="14.15" customHeight="1" outlineLevel="1" x14ac:dyDescent="0.3">
      <c r="B105" s="280">
        <f>B103+0.1</f>
        <v>1.8000000000000007</v>
      </c>
      <c r="C105" s="576" t="s">
        <v>63</v>
      </c>
      <c r="D105" s="617"/>
      <c r="E105" s="580" t="s">
        <v>34</v>
      </c>
      <c r="F105" s="580"/>
      <c r="G105" s="612"/>
      <c r="H105" s="485"/>
      <c r="I105" s="528" t="s">
        <v>655</v>
      </c>
    </row>
    <row r="106" spans="1:11" ht="26.5" customHeight="1" outlineLevel="1" x14ac:dyDescent="0.35">
      <c r="B106" s="282"/>
      <c r="C106" s="267" t="s">
        <v>21</v>
      </c>
      <c r="D106" s="188" t="s">
        <v>488</v>
      </c>
      <c r="E106" s="198">
        <v>3</v>
      </c>
      <c r="F106" s="522"/>
      <c r="G106" s="193"/>
      <c r="H106" s="499"/>
      <c r="I106" s="528" t="s">
        <v>655</v>
      </c>
    </row>
    <row r="107" spans="1:11" ht="14.15" customHeight="1" outlineLevel="1" x14ac:dyDescent="0.35">
      <c r="B107" s="283"/>
      <c r="C107" s="268" t="s">
        <v>760</v>
      </c>
      <c r="D107" s="384" t="s">
        <v>25</v>
      </c>
      <c r="E107" s="198">
        <v>2</v>
      </c>
      <c r="F107" s="519"/>
      <c r="G107" s="193"/>
      <c r="H107" s="499"/>
      <c r="I107" s="528" t="s">
        <v>655</v>
      </c>
    </row>
    <row r="108" spans="1:11" ht="14.15" customHeight="1" outlineLevel="1" x14ac:dyDescent="0.35">
      <c r="B108" s="281">
        <f>B105+0.1</f>
        <v>1.9000000000000008</v>
      </c>
      <c r="C108" s="555" t="s">
        <v>202</v>
      </c>
      <c r="D108" s="555"/>
      <c r="E108" s="184">
        <v>5</v>
      </c>
      <c r="F108" s="523"/>
      <c r="G108" s="310"/>
      <c r="H108" s="487"/>
      <c r="I108" s="528" t="s">
        <v>655</v>
      </c>
    </row>
    <row r="109" spans="1:11" ht="14.15" customHeight="1" outlineLevel="1" x14ac:dyDescent="0.3">
      <c r="B109" s="220" t="s">
        <v>533</v>
      </c>
      <c r="C109" s="1" t="s">
        <v>489</v>
      </c>
      <c r="D109" s="269"/>
      <c r="E109" s="184">
        <v>1</v>
      </c>
      <c r="F109" s="519"/>
      <c r="G109" s="310"/>
      <c r="H109" s="511"/>
      <c r="I109" s="528" t="s">
        <v>655</v>
      </c>
    </row>
    <row r="110" spans="1:11" ht="14.15" customHeight="1" outlineLevel="1" x14ac:dyDescent="0.35">
      <c r="B110" s="264" t="s">
        <v>534</v>
      </c>
      <c r="C110" s="250" t="s">
        <v>158</v>
      </c>
      <c r="D110" s="70"/>
      <c r="E110" s="184">
        <v>1</v>
      </c>
      <c r="F110" s="519"/>
      <c r="G110" s="310"/>
      <c r="H110" s="487"/>
      <c r="I110" s="528" t="s">
        <v>655</v>
      </c>
    </row>
    <row r="111" spans="1:11" ht="14.15" customHeight="1" outlineLevel="1" x14ac:dyDescent="0.35">
      <c r="B111" s="292" t="s">
        <v>535</v>
      </c>
      <c r="C111" s="555" t="s">
        <v>173</v>
      </c>
      <c r="D111" s="568"/>
      <c r="E111" s="184">
        <v>2</v>
      </c>
      <c r="F111" s="519"/>
      <c r="G111" s="310"/>
      <c r="H111" s="487"/>
      <c r="I111" s="528" t="s">
        <v>657</v>
      </c>
    </row>
    <row r="112" spans="1:11" s="320" customFormat="1" ht="26.5" customHeight="1" outlineLevel="1" x14ac:dyDescent="0.35">
      <c r="B112" s="783" t="s">
        <v>121</v>
      </c>
      <c r="C112" s="784"/>
      <c r="D112" s="784"/>
      <c r="E112" s="785"/>
      <c r="F112" s="784"/>
      <c r="G112" s="777"/>
      <c r="H112" s="778"/>
      <c r="I112" s="528"/>
      <c r="K112" s="87"/>
    </row>
    <row r="113" spans="1:11" ht="14.15" customHeight="1" outlineLevel="1" x14ac:dyDescent="0.35">
      <c r="B113" s="374" t="s">
        <v>550</v>
      </c>
      <c r="C113" s="366"/>
      <c r="D113" s="366"/>
      <c r="E113" s="375"/>
      <c r="F113" s="366"/>
      <c r="G113" s="313"/>
      <c r="H113" s="483"/>
      <c r="I113" s="528"/>
    </row>
    <row r="114" spans="1:11" ht="14.15" customHeight="1" outlineLevel="1" x14ac:dyDescent="0.35">
      <c r="B114" s="281">
        <v>2</v>
      </c>
      <c r="C114" s="3" t="s">
        <v>212</v>
      </c>
      <c r="D114" s="69"/>
      <c r="E114" s="71" t="s">
        <v>10</v>
      </c>
      <c r="F114" s="392" t="s">
        <v>10</v>
      </c>
      <c r="G114" s="103"/>
      <c r="H114" s="496"/>
      <c r="I114" s="528" t="s">
        <v>656</v>
      </c>
    </row>
    <row r="115" spans="1:11" ht="14.15" customHeight="1" outlineLevel="1" x14ac:dyDescent="0.35">
      <c r="B115" s="281">
        <f t="shared" ref="B115:B123" si="0">B114+0.1</f>
        <v>2.1</v>
      </c>
      <c r="C115" s="555" t="s">
        <v>386</v>
      </c>
      <c r="D115" s="568"/>
      <c r="E115" s="84" t="s">
        <v>10</v>
      </c>
      <c r="F115" s="392" t="s">
        <v>10</v>
      </c>
      <c r="G115" s="99"/>
      <c r="H115" s="496"/>
      <c r="I115" s="528" t="s">
        <v>656</v>
      </c>
      <c r="K115" s="320"/>
    </row>
    <row r="116" spans="1:11" ht="14.15" customHeight="1" outlineLevel="1" x14ac:dyDescent="0.35">
      <c r="B116" s="281">
        <f t="shared" si="0"/>
        <v>2.2000000000000002</v>
      </c>
      <c r="C116" s="555" t="s">
        <v>522</v>
      </c>
      <c r="D116" s="568"/>
      <c r="E116" s="84" t="s">
        <v>10</v>
      </c>
      <c r="F116" s="392" t="s">
        <v>10</v>
      </c>
      <c r="G116" s="99"/>
      <c r="H116" s="496"/>
      <c r="I116" s="528" t="s">
        <v>656</v>
      </c>
    </row>
    <row r="117" spans="1:11" ht="14.15" customHeight="1" outlineLevel="1" x14ac:dyDescent="0.35">
      <c r="B117" s="281">
        <f t="shared" si="0"/>
        <v>2.3000000000000003</v>
      </c>
      <c r="C117" s="555" t="s">
        <v>276</v>
      </c>
      <c r="D117" s="555"/>
      <c r="E117" s="84" t="s">
        <v>10</v>
      </c>
      <c r="F117" s="392" t="s">
        <v>10</v>
      </c>
      <c r="G117" s="99"/>
      <c r="H117" s="496"/>
      <c r="I117" s="528" t="s">
        <v>656</v>
      </c>
    </row>
    <row r="118" spans="1:11" s="269" customFormat="1" ht="26.5" customHeight="1" outlineLevel="1" x14ac:dyDescent="0.35">
      <c r="B118" s="281">
        <f t="shared" si="0"/>
        <v>2.4000000000000004</v>
      </c>
      <c r="C118" s="555" t="s">
        <v>389</v>
      </c>
      <c r="D118" s="555"/>
      <c r="E118" s="84" t="s">
        <v>10</v>
      </c>
      <c r="F118" s="392" t="s">
        <v>10</v>
      </c>
      <c r="G118" s="99"/>
      <c r="H118" s="496"/>
      <c r="I118" s="528" t="s">
        <v>656</v>
      </c>
    </row>
    <row r="119" spans="1:11" s="72" customFormat="1" ht="26.5" customHeight="1" outlineLevel="1" x14ac:dyDescent="0.35">
      <c r="A119" s="270"/>
      <c r="B119" s="281">
        <f t="shared" si="0"/>
        <v>2.5000000000000004</v>
      </c>
      <c r="C119" s="555" t="s">
        <v>390</v>
      </c>
      <c r="D119" s="555"/>
      <c r="E119" s="84" t="s">
        <v>10</v>
      </c>
      <c r="F119" s="392" t="s">
        <v>10</v>
      </c>
      <c r="G119" s="99"/>
      <c r="H119" s="496"/>
      <c r="I119" s="528" t="s">
        <v>656</v>
      </c>
      <c r="K119" s="87"/>
    </row>
    <row r="120" spans="1:11" s="72" customFormat="1" ht="14.15" customHeight="1" outlineLevel="1" x14ac:dyDescent="0.35">
      <c r="A120" s="270"/>
      <c r="B120" s="281">
        <f t="shared" si="0"/>
        <v>2.6000000000000005</v>
      </c>
      <c r="C120" s="555" t="s">
        <v>391</v>
      </c>
      <c r="D120" s="555"/>
      <c r="E120" s="84" t="s">
        <v>10</v>
      </c>
      <c r="F120" s="392" t="s">
        <v>10</v>
      </c>
      <c r="G120" s="99"/>
      <c r="H120" s="496"/>
      <c r="I120" s="528" t="s">
        <v>660</v>
      </c>
      <c r="K120" s="87"/>
    </row>
    <row r="121" spans="1:11" s="72" customFormat="1" ht="14.15" customHeight="1" outlineLevel="1" x14ac:dyDescent="0.35">
      <c r="A121" s="270"/>
      <c r="B121" s="281">
        <f t="shared" si="0"/>
        <v>2.7000000000000006</v>
      </c>
      <c r="C121" s="555" t="s">
        <v>247</v>
      </c>
      <c r="D121" s="555"/>
      <c r="E121" s="58" t="s">
        <v>10</v>
      </c>
      <c r="F121" s="392" t="s">
        <v>10</v>
      </c>
      <c r="G121" s="94"/>
      <c r="H121" s="496"/>
      <c r="I121" s="528"/>
      <c r="K121" s="87"/>
    </row>
    <row r="122" spans="1:11" s="72" customFormat="1" ht="14.15" customHeight="1" outlineLevel="1" x14ac:dyDescent="0.35">
      <c r="A122" s="270"/>
      <c r="B122" s="281">
        <f t="shared" si="0"/>
        <v>2.8000000000000007</v>
      </c>
      <c r="C122" s="576" t="s">
        <v>665</v>
      </c>
      <c r="D122" s="576"/>
      <c r="E122" s="83" t="s">
        <v>10</v>
      </c>
      <c r="F122" s="392" t="s">
        <v>10</v>
      </c>
      <c r="G122" s="102"/>
      <c r="H122" s="496"/>
      <c r="I122" s="528" t="s">
        <v>655</v>
      </c>
    </row>
    <row r="123" spans="1:11" s="72" customFormat="1" ht="14.15" customHeight="1" outlineLevel="1" x14ac:dyDescent="0.35">
      <c r="A123" s="270"/>
      <c r="B123" s="281">
        <f t="shared" si="0"/>
        <v>2.9000000000000008</v>
      </c>
      <c r="C123" s="250" t="s">
        <v>214</v>
      </c>
      <c r="D123" s="250"/>
      <c r="E123" s="369" t="s">
        <v>10</v>
      </c>
      <c r="F123" s="392" t="s">
        <v>10</v>
      </c>
      <c r="G123" s="100"/>
      <c r="H123" s="500"/>
      <c r="I123" s="528" t="s">
        <v>658</v>
      </c>
    </row>
    <row r="124" spans="1:11" s="72" customFormat="1" ht="14.15" customHeight="1" outlineLevel="1" x14ac:dyDescent="0.35">
      <c r="A124" s="270"/>
      <c r="B124" s="623" t="s">
        <v>521</v>
      </c>
      <c r="C124" s="624"/>
      <c r="D124" s="624"/>
      <c r="E124" s="378"/>
      <c r="F124" s="368"/>
      <c r="G124" s="308"/>
      <c r="H124" s="482"/>
      <c r="I124" s="528"/>
    </row>
    <row r="125" spans="1:11" s="72" customFormat="1" ht="26.5" customHeight="1" outlineLevel="1" x14ac:dyDescent="0.25">
      <c r="A125" s="270"/>
      <c r="B125" s="283" t="s">
        <v>536</v>
      </c>
      <c r="C125" s="555" t="s">
        <v>248</v>
      </c>
      <c r="D125" s="555"/>
      <c r="E125" s="184">
        <v>4</v>
      </c>
      <c r="F125" s="523"/>
      <c r="G125" s="222"/>
      <c r="H125" s="496"/>
      <c r="I125" s="528" t="s">
        <v>656</v>
      </c>
    </row>
    <row r="126" spans="1:11" s="72" customFormat="1" ht="14.15" customHeight="1" outlineLevel="1" x14ac:dyDescent="0.25">
      <c r="A126" s="270"/>
      <c r="B126" s="292" t="s">
        <v>537</v>
      </c>
      <c r="C126" s="555" t="s">
        <v>213</v>
      </c>
      <c r="D126" s="555"/>
      <c r="E126" s="217">
        <v>1</v>
      </c>
      <c r="F126" s="519"/>
      <c r="G126" s="316"/>
      <c r="H126" s="496"/>
      <c r="I126" s="528" t="s">
        <v>656</v>
      </c>
    </row>
    <row r="127" spans="1:11" s="72" customFormat="1" ht="14.15" customHeight="1" outlineLevel="1" x14ac:dyDescent="0.25">
      <c r="A127" s="270"/>
      <c r="B127" s="264" t="s">
        <v>538</v>
      </c>
      <c r="C127" s="555" t="s">
        <v>710</v>
      </c>
      <c r="D127" s="555"/>
      <c r="E127" s="217">
        <v>5</v>
      </c>
      <c r="F127" s="523"/>
      <c r="G127" s="218"/>
      <c r="H127" s="487"/>
      <c r="I127" s="528" t="s">
        <v>654</v>
      </c>
    </row>
    <row r="128" spans="1:11" ht="14.15" customHeight="1" outlineLevel="1" x14ac:dyDescent="0.35">
      <c r="B128" s="379" t="s">
        <v>556</v>
      </c>
      <c r="C128" s="364"/>
      <c r="D128" s="364"/>
      <c r="E128" s="194"/>
      <c r="F128" s="195"/>
      <c r="G128" s="194"/>
      <c r="H128" s="490"/>
      <c r="I128" s="528"/>
      <c r="K128" s="72"/>
    </row>
    <row r="129" spans="1:11" s="72" customFormat="1" ht="14.15" customHeight="1" outlineLevel="1" x14ac:dyDescent="0.25">
      <c r="A129" s="270"/>
      <c r="B129" s="292" t="s">
        <v>539</v>
      </c>
      <c r="C129" s="258" t="s">
        <v>392</v>
      </c>
      <c r="D129" s="62"/>
      <c r="E129" s="217">
        <v>1</v>
      </c>
      <c r="F129" s="519"/>
      <c r="G129" s="316"/>
      <c r="H129" s="496"/>
      <c r="I129" s="528" t="s">
        <v>656</v>
      </c>
    </row>
    <row r="130" spans="1:11" s="72" customFormat="1" ht="14.15" customHeight="1" outlineLevel="1" x14ac:dyDescent="0.35">
      <c r="A130" s="270"/>
      <c r="B130" s="292" t="s">
        <v>540</v>
      </c>
      <c r="C130" s="555" t="s">
        <v>250</v>
      </c>
      <c r="D130" s="555"/>
      <c r="E130" s="221">
        <v>1</v>
      </c>
      <c r="F130" s="519"/>
      <c r="G130" s="256"/>
      <c r="H130" s="496"/>
      <c r="I130" s="528" t="s">
        <v>660</v>
      </c>
    </row>
    <row r="131" spans="1:11" s="72" customFormat="1" ht="14.15" customHeight="1" outlineLevel="1" x14ac:dyDescent="0.35">
      <c r="A131" s="270"/>
      <c r="B131" s="282" t="s">
        <v>541</v>
      </c>
      <c r="C131" s="576" t="s">
        <v>80</v>
      </c>
      <c r="D131" s="576"/>
      <c r="E131" s="191">
        <v>1</v>
      </c>
      <c r="F131" s="519"/>
      <c r="G131" s="315"/>
      <c r="H131" s="496"/>
      <c r="I131" s="528" t="s">
        <v>660</v>
      </c>
      <c r="K131" s="87"/>
    </row>
    <row r="132" spans="1:11" ht="14.15" customHeight="1" x14ac:dyDescent="0.3">
      <c r="B132" s="333" t="s">
        <v>697</v>
      </c>
      <c r="C132" s="371"/>
      <c r="D132" s="334"/>
      <c r="E132" s="381"/>
      <c r="F132" s="381">
        <f>SUM(F91:F131)</f>
        <v>0</v>
      </c>
      <c r="G132" s="335">
        <f>SUMIF(G91:G131,"Y",F91:F131)</f>
        <v>0</v>
      </c>
      <c r="H132" s="494"/>
      <c r="I132" s="528"/>
      <c r="K132" s="72"/>
    </row>
    <row r="133" spans="1:11" s="72" customFormat="1" ht="20.149999999999999" customHeight="1" x14ac:dyDescent="0.35">
      <c r="A133" s="270"/>
      <c r="B133" s="332"/>
      <c r="C133" s="324"/>
      <c r="D133" s="325"/>
      <c r="E133" s="326"/>
      <c r="F133" s="326"/>
      <c r="G133" s="326"/>
      <c r="H133" s="479"/>
      <c r="I133" s="528"/>
    </row>
    <row r="134" spans="1:11" ht="26.5" customHeight="1" x14ac:dyDescent="0.35">
      <c r="B134" s="426" t="s">
        <v>44</v>
      </c>
      <c r="C134" s="363"/>
      <c r="D134" s="363"/>
      <c r="E134" s="400"/>
      <c r="F134" s="363"/>
      <c r="G134" s="401"/>
      <c r="H134" s="493"/>
      <c r="I134" s="528"/>
      <c r="K134" s="72"/>
    </row>
    <row r="135" spans="1:11" s="322" customFormat="1" ht="26.5" customHeight="1" outlineLevel="1" x14ac:dyDescent="0.35">
      <c r="B135" s="774" t="s">
        <v>45</v>
      </c>
      <c r="C135" s="775"/>
      <c r="D135" s="775"/>
      <c r="E135" s="777"/>
      <c r="F135" s="775"/>
      <c r="G135" s="777"/>
      <c r="H135" s="778"/>
      <c r="I135" s="528"/>
      <c r="K135" s="87"/>
    </row>
    <row r="136" spans="1:11" s="72" customFormat="1" ht="14.15" customHeight="1" outlineLevel="1" x14ac:dyDescent="0.35">
      <c r="A136" s="270"/>
      <c r="B136" s="374" t="s">
        <v>550</v>
      </c>
      <c r="C136" s="366"/>
      <c r="D136" s="366"/>
      <c r="E136" s="375"/>
      <c r="F136" s="366"/>
      <c r="G136" s="313"/>
      <c r="H136" s="483"/>
      <c r="I136" s="528"/>
    </row>
    <row r="137" spans="1:11" ht="14.15" customHeight="1" outlineLevel="1" x14ac:dyDescent="0.35">
      <c r="B137" s="284">
        <v>1</v>
      </c>
      <c r="C137" s="555" t="s">
        <v>203</v>
      </c>
      <c r="D137" s="555"/>
      <c r="E137" s="184" t="s">
        <v>10</v>
      </c>
      <c r="F137" s="321" t="s">
        <v>10</v>
      </c>
      <c r="G137" s="261"/>
      <c r="H137" s="496"/>
      <c r="I137" s="528" t="s">
        <v>654</v>
      </c>
    </row>
    <row r="138" spans="1:11" s="72" customFormat="1" ht="26.5" customHeight="1" outlineLevel="1" x14ac:dyDescent="0.35">
      <c r="A138" s="270"/>
      <c r="B138" s="284">
        <f>B137+0.1</f>
        <v>1.1000000000000001</v>
      </c>
      <c r="C138" s="555" t="s">
        <v>491</v>
      </c>
      <c r="D138" s="555"/>
      <c r="E138" s="184" t="s">
        <v>10</v>
      </c>
      <c r="F138" s="321" t="s">
        <v>10</v>
      </c>
      <c r="G138" s="261"/>
      <c r="H138" s="496"/>
      <c r="I138" s="528" t="s">
        <v>654</v>
      </c>
      <c r="K138" s="322"/>
    </row>
    <row r="139" spans="1:11" s="72" customFormat="1" ht="14.15" customHeight="1" outlineLevel="1" x14ac:dyDescent="0.35">
      <c r="A139" s="270"/>
      <c r="B139" s="284">
        <f>B138+0.1</f>
        <v>1.2000000000000002</v>
      </c>
      <c r="C139" s="555" t="s">
        <v>492</v>
      </c>
      <c r="D139" s="555"/>
      <c r="E139" s="191" t="s">
        <v>10</v>
      </c>
      <c r="F139" s="321" t="s">
        <v>10</v>
      </c>
      <c r="G139" s="248"/>
      <c r="H139" s="496"/>
      <c r="I139" s="528" t="s">
        <v>654</v>
      </c>
    </row>
    <row r="140" spans="1:11" s="72" customFormat="1" ht="14.15" customHeight="1" outlineLevel="1" x14ac:dyDescent="0.35">
      <c r="A140" s="270"/>
      <c r="B140" s="284">
        <f>B139+0.1</f>
        <v>1.3000000000000003</v>
      </c>
      <c r="C140" s="250" t="s">
        <v>493</v>
      </c>
      <c r="D140" s="244"/>
      <c r="E140" s="184" t="s">
        <v>10</v>
      </c>
      <c r="F140" s="321" t="s">
        <v>10</v>
      </c>
      <c r="G140" s="261"/>
      <c r="H140" s="496"/>
      <c r="I140" s="528" t="s">
        <v>654</v>
      </c>
      <c r="K140" s="87"/>
    </row>
    <row r="141" spans="1:11" s="270" customFormat="1" ht="27" customHeight="1" outlineLevel="1" x14ac:dyDescent="0.35">
      <c r="B141" s="284" t="s">
        <v>990</v>
      </c>
      <c r="C141" s="555" t="s">
        <v>1470</v>
      </c>
      <c r="D141" s="555"/>
      <c r="E141" s="184" t="s">
        <v>10</v>
      </c>
      <c r="F141" s="321" t="s">
        <v>10</v>
      </c>
      <c r="G141" s="470"/>
      <c r="H141" s="496"/>
      <c r="I141" s="528"/>
      <c r="K141" s="269"/>
    </row>
    <row r="142" spans="1:11" s="72" customFormat="1" ht="14.15" customHeight="1" outlineLevel="1" x14ac:dyDescent="0.35">
      <c r="A142" s="270"/>
      <c r="B142" s="377" t="s">
        <v>521</v>
      </c>
      <c r="C142" s="368"/>
      <c r="D142" s="368"/>
      <c r="E142" s="378"/>
      <c r="F142" s="368"/>
      <c r="G142" s="308"/>
      <c r="H142" s="482"/>
      <c r="I142" s="528"/>
    </row>
    <row r="143" spans="1:11" s="72" customFormat="1" ht="14.15" customHeight="1" outlineLevel="1" x14ac:dyDescent="0.3">
      <c r="A143" s="270"/>
      <c r="B143" s="301">
        <f>B140+0.2</f>
        <v>1.5000000000000002</v>
      </c>
      <c r="C143" s="370" t="s">
        <v>278</v>
      </c>
      <c r="D143" s="41"/>
      <c r="E143" s="565" t="s">
        <v>34</v>
      </c>
      <c r="F143" s="566"/>
      <c r="G143" s="567"/>
      <c r="H143" s="485"/>
      <c r="I143" s="528" t="s">
        <v>654</v>
      </c>
    </row>
    <row r="144" spans="1:11" s="72" customFormat="1" ht="14.15" customHeight="1" outlineLevel="1" x14ac:dyDescent="0.35">
      <c r="A144" s="270"/>
      <c r="B144" s="73"/>
      <c r="C144" s="271" t="s">
        <v>21</v>
      </c>
      <c r="D144" s="253" t="s">
        <v>495</v>
      </c>
      <c r="E144" s="184">
        <v>2</v>
      </c>
      <c r="F144" s="519"/>
      <c r="G144" s="261"/>
      <c r="H144" s="496"/>
      <c r="I144" s="528" t="s">
        <v>654</v>
      </c>
    </row>
    <row r="145" spans="1:11" s="72" customFormat="1" ht="14.15" customHeight="1" outlineLevel="1" x14ac:dyDescent="0.35">
      <c r="A145" s="270"/>
      <c r="B145" s="74"/>
      <c r="C145" s="271" t="s">
        <v>760</v>
      </c>
      <c r="D145" s="3" t="s">
        <v>59</v>
      </c>
      <c r="E145" s="184">
        <v>3</v>
      </c>
      <c r="F145" s="516"/>
      <c r="G145" s="249"/>
      <c r="H145" s="496"/>
      <c r="I145" s="528" t="s">
        <v>658</v>
      </c>
    </row>
    <row r="146" spans="1:11" s="72" customFormat="1" ht="14.15" customHeight="1" outlineLevel="1" x14ac:dyDescent="0.35">
      <c r="A146" s="270"/>
      <c r="B146" s="284">
        <f>B143+0.1</f>
        <v>1.6000000000000003</v>
      </c>
      <c r="C146" s="555" t="s">
        <v>496</v>
      </c>
      <c r="D146" s="555"/>
      <c r="E146" s="184">
        <v>2</v>
      </c>
      <c r="F146" s="519"/>
      <c r="G146" s="249"/>
      <c r="H146" s="496"/>
      <c r="I146" s="528" t="s">
        <v>654</v>
      </c>
    </row>
    <row r="147" spans="1:11" s="322" customFormat="1" ht="26.5" customHeight="1" outlineLevel="1" x14ac:dyDescent="0.35">
      <c r="B147" s="774" t="s">
        <v>129</v>
      </c>
      <c r="C147" s="775"/>
      <c r="D147" s="775"/>
      <c r="E147" s="777"/>
      <c r="F147" s="775"/>
      <c r="G147" s="777"/>
      <c r="H147" s="778"/>
      <c r="I147" s="528"/>
      <c r="K147" s="72"/>
    </row>
    <row r="148" spans="1:11" s="72" customFormat="1" ht="14.15" customHeight="1" outlineLevel="1" x14ac:dyDescent="0.35">
      <c r="A148" s="270"/>
      <c r="B148" s="374" t="s">
        <v>550</v>
      </c>
      <c r="C148" s="366"/>
      <c r="D148" s="366"/>
      <c r="E148" s="375"/>
      <c r="F148" s="366"/>
      <c r="G148" s="313"/>
      <c r="H148" s="483"/>
      <c r="I148" s="528"/>
    </row>
    <row r="149" spans="1:11" s="72" customFormat="1" ht="14.15" customHeight="1" outlineLevel="1" x14ac:dyDescent="0.35">
      <c r="A149" s="270"/>
      <c r="B149" s="18">
        <v>2</v>
      </c>
      <c r="C149" s="3" t="s">
        <v>269</v>
      </c>
      <c r="D149" s="3"/>
      <c r="E149" s="201" t="s">
        <v>10</v>
      </c>
      <c r="F149" s="307" t="s">
        <v>10</v>
      </c>
      <c r="G149" s="260"/>
      <c r="H149" s="500"/>
      <c r="I149" s="528" t="s">
        <v>658</v>
      </c>
    </row>
    <row r="150" spans="1:11" s="72" customFormat="1" ht="14.15" customHeight="1" outlineLevel="1" x14ac:dyDescent="0.35">
      <c r="A150" s="270"/>
      <c r="B150" s="285">
        <f>B149+0.1</f>
        <v>2.1</v>
      </c>
      <c r="C150" s="576" t="s">
        <v>749</v>
      </c>
      <c r="D150" s="555"/>
      <c r="E150" s="184" t="s">
        <v>10</v>
      </c>
      <c r="F150" s="307" t="s">
        <v>10</v>
      </c>
      <c r="G150" s="261"/>
      <c r="H150" s="496"/>
      <c r="I150" s="528" t="s">
        <v>654</v>
      </c>
      <c r="K150" s="322"/>
    </row>
    <row r="151" spans="1:11" s="72" customFormat="1" ht="14.15" customHeight="1" outlineLevel="1" x14ac:dyDescent="0.35">
      <c r="A151" s="270"/>
      <c r="B151" s="284">
        <f>B150+0.1</f>
        <v>2.2000000000000002</v>
      </c>
      <c r="C151" s="367" t="s">
        <v>113</v>
      </c>
      <c r="D151" s="190"/>
      <c r="E151" s="212" t="s">
        <v>10</v>
      </c>
      <c r="F151" s="307" t="s">
        <v>10</v>
      </c>
      <c r="G151" s="261"/>
      <c r="H151" s="496"/>
      <c r="I151" s="528" t="s">
        <v>654</v>
      </c>
    </row>
    <row r="152" spans="1:11" s="72" customFormat="1" ht="14.15" customHeight="1" outlineLevel="1" x14ac:dyDescent="0.35">
      <c r="A152" s="270"/>
      <c r="B152" s="284">
        <f>B151+0.1</f>
        <v>2.3000000000000003</v>
      </c>
      <c r="C152" s="367" t="s">
        <v>497</v>
      </c>
      <c r="D152" s="190"/>
      <c r="E152" s="212" t="s">
        <v>10</v>
      </c>
      <c r="F152" s="307" t="s">
        <v>10</v>
      </c>
      <c r="G152" s="261"/>
      <c r="H152" s="491"/>
      <c r="I152" s="528" t="s">
        <v>654</v>
      </c>
    </row>
    <row r="153" spans="1:11" s="72" customFormat="1" ht="14.15" customHeight="1" outlineLevel="1" x14ac:dyDescent="0.35">
      <c r="A153" s="270"/>
      <c r="B153" s="285">
        <f>B152+0.1</f>
        <v>2.4000000000000004</v>
      </c>
      <c r="C153" s="576" t="s">
        <v>215</v>
      </c>
      <c r="D153" s="617"/>
      <c r="E153" s="473" t="s">
        <v>10</v>
      </c>
      <c r="F153" s="469" t="s">
        <v>10</v>
      </c>
      <c r="G153" s="515"/>
      <c r="H153" s="491"/>
      <c r="I153" s="528" t="s">
        <v>654</v>
      </c>
    </row>
    <row r="154" spans="1:11" s="270" customFormat="1" ht="27.75" customHeight="1" outlineLevel="1" x14ac:dyDescent="0.35">
      <c r="B154" s="284" t="s">
        <v>1019</v>
      </c>
      <c r="C154" s="555" t="s">
        <v>1467</v>
      </c>
      <c r="D154" s="568"/>
      <c r="E154" s="184" t="s">
        <v>10</v>
      </c>
      <c r="F154" s="307" t="s">
        <v>10</v>
      </c>
      <c r="G154" s="464"/>
      <c r="H154" s="491"/>
      <c r="I154" s="528"/>
    </row>
    <row r="155" spans="1:11" s="270" customFormat="1" ht="14.15" customHeight="1" outlineLevel="1" x14ac:dyDescent="0.35">
      <c r="B155" s="471" t="s">
        <v>562</v>
      </c>
      <c r="C155" s="472"/>
      <c r="D155" s="472"/>
      <c r="E155" s="474"/>
      <c r="F155" s="472"/>
      <c r="G155" s="475"/>
      <c r="H155" s="482"/>
      <c r="I155" s="528"/>
    </row>
    <row r="156" spans="1:11" s="269" customFormat="1" ht="14.15" customHeight="1" outlineLevel="1" x14ac:dyDescent="0.35">
      <c r="B156" s="19">
        <f>B153+0.2</f>
        <v>2.6000000000000005</v>
      </c>
      <c r="C156" s="88" t="s">
        <v>494</v>
      </c>
      <c r="D156" s="70"/>
      <c r="E156" s="84">
        <v>2</v>
      </c>
      <c r="F156" s="519"/>
      <c r="G156" s="99"/>
      <c r="H156" s="496"/>
      <c r="I156" s="528" t="s">
        <v>658</v>
      </c>
      <c r="K156" s="270"/>
    </row>
    <row r="157" spans="1:11" s="72" customFormat="1" ht="14.15" customHeight="1" outlineLevel="1" x14ac:dyDescent="0.35">
      <c r="A157" s="270"/>
      <c r="B157" s="377" t="s">
        <v>521</v>
      </c>
      <c r="C157" s="368"/>
      <c r="D157" s="368"/>
      <c r="E157" s="378"/>
      <c r="F157" s="368"/>
      <c r="G157" s="308"/>
      <c r="H157" s="482"/>
      <c r="I157" s="528"/>
    </row>
    <row r="158" spans="1:11" ht="14.15" customHeight="1" outlineLevel="1" x14ac:dyDescent="0.3">
      <c r="B158" s="19">
        <f>B156+0.1</f>
        <v>2.7000000000000006</v>
      </c>
      <c r="C158" s="613" t="s">
        <v>1375</v>
      </c>
      <c r="D158" s="613"/>
      <c r="E158" s="614" t="s">
        <v>35</v>
      </c>
      <c r="F158" s="615"/>
      <c r="G158" s="616"/>
      <c r="H158" s="485"/>
      <c r="I158" s="528" t="s">
        <v>654</v>
      </c>
      <c r="K158" s="72"/>
    </row>
    <row r="159" spans="1:11" ht="14.15" customHeight="1" outlineLevel="1" x14ac:dyDescent="0.35">
      <c r="B159" s="19"/>
      <c r="C159" s="271">
        <v>1</v>
      </c>
      <c r="D159" s="5" t="s">
        <v>314</v>
      </c>
      <c r="E159" s="184">
        <v>1</v>
      </c>
      <c r="F159" s="519"/>
      <c r="G159" s="260"/>
      <c r="H159" s="495"/>
      <c r="I159" s="528" t="s">
        <v>654</v>
      </c>
      <c r="K159" s="72"/>
    </row>
    <row r="160" spans="1:11" s="269" customFormat="1" ht="14.15" customHeight="1" outlineLevel="1" x14ac:dyDescent="0.35">
      <c r="B160" s="19"/>
      <c r="C160" s="271">
        <v>2</v>
      </c>
      <c r="D160" s="5" t="s">
        <v>1411</v>
      </c>
      <c r="E160" s="184">
        <v>1</v>
      </c>
      <c r="F160" s="519"/>
      <c r="G160" s="260"/>
      <c r="H160" s="495"/>
      <c r="I160" s="528" t="s">
        <v>654</v>
      </c>
      <c r="K160" s="72"/>
    </row>
    <row r="161" spans="1:11" ht="14.15" customHeight="1" outlineLevel="1" x14ac:dyDescent="0.35">
      <c r="B161" s="19"/>
      <c r="C161" s="271">
        <v>3</v>
      </c>
      <c r="D161" s="5" t="s">
        <v>114</v>
      </c>
      <c r="E161" s="184">
        <v>2</v>
      </c>
      <c r="F161" s="519"/>
      <c r="G161" s="260"/>
      <c r="H161" s="495"/>
      <c r="I161" s="528" t="s">
        <v>654</v>
      </c>
    </row>
    <row r="162" spans="1:11" s="72" customFormat="1" ht="26.5" customHeight="1" outlineLevel="1" x14ac:dyDescent="0.35">
      <c r="A162" s="270"/>
      <c r="B162" s="42">
        <f>B158+0.1</f>
        <v>2.8000000000000007</v>
      </c>
      <c r="C162" s="555" t="s">
        <v>393</v>
      </c>
      <c r="D162" s="568"/>
      <c r="E162" s="184">
        <v>1</v>
      </c>
      <c r="F162" s="519"/>
      <c r="G162" s="193"/>
      <c r="H162" s="500"/>
      <c r="I162" s="528" t="s">
        <v>658</v>
      </c>
      <c r="K162" s="87"/>
    </row>
    <row r="163" spans="1:11" s="72" customFormat="1" ht="14.15" customHeight="1" outlineLevel="1" x14ac:dyDescent="0.35">
      <c r="A163" s="270"/>
      <c r="B163" s="379" t="s">
        <v>556</v>
      </c>
      <c r="C163" s="364"/>
      <c r="D163" s="364"/>
      <c r="E163" s="380"/>
      <c r="F163" s="364"/>
      <c r="G163" s="348"/>
      <c r="H163" s="490"/>
      <c r="I163" s="528"/>
    </row>
    <row r="164" spans="1:11" s="72" customFormat="1" ht="14.15" customHeight="1" outlineLevel="1" x14ac:dyDescent="0.3">
      <c r="A164" s="270"/>
      <c r="B164" s="49" t="s">
        <v>602</v>
      </c>
      <c r="C164" s="56" t="s">
        <v>1465</v>
      </c>
      <c r="D164" s="62"/>
      <c r="E164" s="570" t="s">
        <v>35</v>
      </c>
      <c r="F164" s="571"/>
      <c r="G164" s="572"/>
      <c r="H164" s="485"/>
      <c r="I164" s="528" t="s">
        <v>661</v>
      </c>
      <c r="K164" s="87"/>
    </row>
    <row r="165" spans="1:11" s="72" customFormat="1" ht="14.15" customHeight="1" outlineLevel="1" x14ac:dyDescent="0.35">
      <c r="A165" s="270"/>
      <c r="B165" s="30"/>
      <c r="C165" s="271">
        <v>1</v>
      </c>
      <c r="D165" s="40" t="s">
        <v>586</v>
      </c>
      <c r="E165" s="184">
        <v>2</v>
      </c>
      <c r="F165" s="519"/>
      <c r="G165" s="310"/>
      <c r="H165" s="487"/>
      <c r="I165" s="528" t="s">
        <v>661</v>
      </c>
    </row>
    <row r="166" spans="1:11" s="72" customFormat="1" ht="14.15" customHeight="1" outlineLevel="1" x14ac:dyDescent="0.35">
      <c r="A166" s="270"/>
      <c r="B166" s="31"/>
      <c r="C166" s="7">
        <v>2</v>
      </c>
      <c r="D166" s="44" t="s">
        <v>290</v>
      </c>
      <c r="E166" s="184">
        <v>2</v>
      </c>
      <c r="F166" s="519"/>
      <c r="G166" s="310"/>
      <c r="H166" s="487"/>
      <c r="I166" s="528" t="s">
        <v>658</v>
      </c>
    </row>
    <row r="167" spans="1:11" s="72" customFormat="1" ht="14.15" customHeight="1" outlineLevel="1" x14ac:dyDescent="0.35">
      <c r="A167" s="270"/>
      <c r="B167" s="402" t="s">
        <v>553</v>
      </c>
      <c r="C167" s="246" t="s">
        <v>500</v>
      </c>
      <c r="D167" s="247"/>
      <c r="E167" s="184">
        <v>1</v>
      </c>
      <c r="F167" s="519"/>
      <c r="G167" s="310"/>
      <c r="H167" s="487"/>
      <c r="I167" s="528" t="s">
        <v>654</v>
      </c>
    </row>
    <row r="168" spans="1:11" s="72" customFormat="1" ht="14.15" customHeight="1" outlineLevel="1" x14ac:dyDescent="0.35">
      <c r="A168" s="270"/>
      <c r="B168" s="284" t="s">
        <v>554</v>
      </c>
      <c r="C168" s="576" t="s">
        <v>239</v>
      </c>
      <c r="D168" s="576"/>
      <c r="E168" s="184">
        <v>2</v>
      </c>
      <c r="F168" s="519"/>
      <c r="G168" s="259"/>
      <c r="H168" s="500"/>
      <c r="I168" s="528" t="s">
        <v>658</v>
      </c>
    </row>
    <row r="169" spans="1:11" s="72" customFormat="1" ht="14.15" customHeight="1" outlineLevel="1" x14ac:dyDescent="0.35">
      <c r="A169" s="270"/>
      <c r="B169" s="235" t="s">
        <v>432</v>
      </c>
      <c r="C169" s="250" t="s">
        <v>81</v>
      </c>
      <c r="D169" s="244"/>
      <c r="E169" s="184">
        <v>1</v>
      </c>
      <c r="F169" s="519"/>
      <c r="G169" s="310"/>
      <c r="H169" s="487"/>
      <c r="I169" s="528" t="s">
        <v>658</v>
      </c>
    </row>
    <row r="170" spans="1:11" s="72" customFormat="1" ht="14.15" customHeight="1" outlineLevel="1" x14ac:dyDescent="0.3">
      <c r="A170" s="270"/>
      <c r="B170" s="231" t="s">
        <v>555</v>
      </c>
      <c r="C170" s="613" t="s">
        <v>1376</v>
      </c>
      <c r="D170" s="613"/>
      <c r="E170" s="588" t="s">
        <v>35</v>
      </c>
      <c r="F170" s="589"/>
      <c r="G170" s="590"/>
      <c r="H170" s="485"/>
      <c r="I170" s="528" t="s">
        <v>659</v>
      </c>
    </row>
    <row r="171" spans="1:11" s="72" customFormat="1" ht="14.15" customHeight="1" outlineLevel="1" x14ac:dyDescent="0.35">
      <c r="A171" s="270"/>
      <c r="B171" s="19"/>
      <c r="C171" s="271">
        <v>1</v>
      </c>
      <c r="D171" s="5" t="s">
        <v>60</v>
      </c>
      <c r="E171" s="184">
        <v>2</v>
      </c>
      <c r="F171" s="519"/>
      <c r="G171" s="260"/>
      <c r="H171" s="500"/>
      <c r="I171" s="528" t="s">
        <v>659</v>
      </c>
    </row>
    <row r="172" spans="1:11" s="72" customFormat="1" ht="14.15" customHeight="1" outlineLevel="1" x14ac:dyDescent="0.35">
      <c r="A172" s="270"/>
      <c r="B172" s="19"/>
      <c r="C172" s="271">
        <v>2</v>
      </c>
      <c r="D172" s="5" t="s">
        <v>61</v>
      </c>
      <c r="E172" s="184">
        <v>2</v>
      </c>
      <c r="F172" s="519"/>
      <c r="G172" s="260"/>
      <c r="H172" s="500"/>
      <c r="I172" s="528" t="s">
        <v>658</v>
      </c>
    </row>
    <row r="173" spans="1:11" s="72" customFormat="1" ht="14.15" customHeight="1" outlineLevel="1" x14ac:dyDescent="0.35">
      <c r="A173" s="270"/>
      <c r="B173" s="19"/>
      <c r="C173" s="271">
        <v>3</v>
      </c>
      <c r="D173" s="5" t="s">
        <v>62</v>
      </c>
      <c r="E173" s="184">
        <v>3</v>
      </c>
      <c r="F173" s="516"/>
      <c r="G173" s="260"/>
      <c r="H173" s="500"/>
      <c r="I173" s="528" t="s">
        <v>659</v>
      </c>
    </row>
    <row r="174" spans="1:11" s="72" customFormat="1" ht="14.15" customHeight="1" outlineLevel="1" x14ac:dyDescent="0.35">
      <c r="A174" s="270"/>
      <c r="B174" s="19"/>
      <c r="C174" s="271">
        <v>4</v>
      </c>
      <c r="D174" s="5" t="s">
        <v>498</v>
      </c>
      <c r="E174" s="184">
        <v>2</v>
      </c>
      <c r="F174" s="519"/>
      <c r="G174" s="193"/>
      <c r="H174" s="500"/>
      <c r="I174" s="528" t="s">
        <v>658</v>
      </c>
    </row>
    <row r="175" spans="1:11" s="72" customFormat="1" ht="14.15" customHeight="1" outlineLevel="1" x14ac:dyDescent="0.35">
      <c r="A175" s="270"/>
      <c r="B175" s="232" t="s">
        <v>603</v>
      </c>
      <c r="C175" s="246" t="s">
        <v>499</v>
      </c>
      <c r="D175" s="247"/>
      <c r="E175" s="184">
        <v>4</v>
      </c>
      <c r="F175" s="523"/>
      <c r="G175" s="310"/>
      <c r="H175" s="487"/>
      <c r="I175" s="528" t="s">
        <v>658</v>
      </c>
    </row>
    <row r="176" spans="1:11" s="270" customFormat="1" ht="14.15" customHeight="1" outlineLevel="1" x14ac:dyDescent="0.35">
      <c r="B176" s="362" t="s">
        <v>750</v>
      </c>
      <c r="C176" s="581" t="s">
        <v>1468</v>
      </c>
      <c r="D176" s="582"/>
      <c r="E176" s="383">
        <v>4</v>
      </c>
      <c r="F176" s="523"/>
      <c r="G176" s="315"/>
      <c r="H176" s="487"/>
      <c r="I176" s="528" t="s">
        <v>658</v>
      </c>
      <c r="K176" s="72"/>
    </row>
    <row r="177" spans="1:11" s="72" customFormat="1" ht="26.5" customHeight="1" outlineLevel="1" x14ac:dyDescent="0.35">
      <c r="A177" s="270"/>
      <c r="B177" s="232" t="s">
        <v>1466</v>
      </c>
      <c r="C177" s="555" t="s">
        <v>666</v>
      </c>
      <c r="D177" s="555"/>
      <c r="E177" s="191">
        <v>3</v>
      </c>
      <c r="F177" s="516"/>
      <c r="G177" s="315"/>
      <c r="H177" s="487"/>
      <c r="I177" s="528" t="s">
        <v>658</v>
      </c>
    </row>
    <row r="178" spans="1:11" s="72" customFormat="1" ht="14.15" customHeight="1" x14ac:dyDescent="0.3">
      <c r="A178" s="270"/>
      <c r="B178" s="403" t="s">
        <v>698</v>
      </c>
      <c r="C178" s="371"/>
      <c r="D178" s="334"/>
      <c r="E178" s="381"/>
      <c r="F178" s="381">
        <f>SUM(F137:F177)</f>
        <v>0</v>
      </c>
      <c r="G178" s="335">
        <f>SUMIF(G137:G177,"Y",F137:F177)</f>
        <v>0</v>
      </c>
      <c r="H178" s="494"/>
      <c r="I178" s="528"/>
    </row>
    <row r="179" spans="1:11" s="72" customFormat="1" ht="20.149999999999999" customHeight="1" x14ac:dyDescent="0.35">
      <c r="A179" s="270"/>
      <c r="B179" s="323"/>
      <c r="C179" s="324"/>
      <c r="D179" s="325"/>
      <c r="E179" s="326"/>
      <c r="F179" s="326"/>
      <c r="G179" s="326"/>
      <c r="H179" s="479"/>
      <c r="I179" s="528"/>
      <c r="K179" s="270"/>
    </row>
    <row r="180" spans="1:11" s="322" customFormat="1" ht="26.5" customHeight="1" x14ac:dyDescent="0.35">
      <c r="B180" s="595" t="s">
        <v>98</v>
      </c>
      <c r="C180" s="596"/>
      <c r="D180" s="596"/>
      <c r="E180" s="596"/>
      <c r="F180" s="596"/>
      <c r="G180" s="597"/>
      <c r="H180" s="501"/>
      <c r="I180" s="528"/>
      <c r="K180" s="72"/>
    </row>
    <row r="181" spans="1:11" s="322" customFormat="1" ht="26.5" customHeight="1" outlineLevel="1" x14ac:dyDescent="0.35">
      <c r="B181" s="774" t="s">
        <v>561</v>
      </c>
      <c r="C181" s="775"/>
      <c r="D181" s="776"/>
      <c r="E181" s="777"/>
      <c r="F181" s="777"/>
      <c r="G181" s="777"/>
      <c r="H181" s="778"/>
      <c r="I181" s="528"/>
      <c r="K181" s="72"/>
    </row>
    <row r="182" spans="1:11" s="72" customFormat="1" ht="14.15" customHeight="1" outlineLevel="1" x14ac:dyDescent="0.35">
      <c r="A182" s="270"/>
      <c r="B182" s="346" t="s">
        <v>551</v>
      </c>
      <c r="C182" s="293"/>
      <c r="D182" s="293"/>
      <c r="E182" s="293"/>
      <c r="F182" s="293"/>
      <c r="G182" s="313"/>
      <c r="H182" s="483"/>
      <c r="I182" s="528"/>
    </row>
    <row r="183" spans="1:11" s="72" customFormat="1" ht="14.15" customHeight="1" outlineLevel="1" x14ac:dyDescent="0.35">
      <c r="A183" s="270"/>
      <c r="B183" s="66">
        <v>0.1</v>
      </c>
      <c r="C183" s="451" t="s">
        <v>1442</v>
      </c>
      <c r="D183" s="452"/>
      <c r="E183" s="184" t="s">
        <v>10</v>
      </c>
      <c r="F183" s="307" t="s">
        <v>10</v>
      </c>
      <c r="G183" s="310"/>
      <c r="H183" s="496"/>
      <c r="I183" s="528" t="s">
        <v>658</v>
      </c>
      <c r="K183" s="322"/>
    </row>
    <row r="184" spans="1:11" s="72" customFormat="1" ht="26.5" customHeight="1" outlineLevel="1" x14ac:dyDescent="0.35">
      <c r="A184" s="270"/>
      <c r="B184" s="66">
        <f>B183+0.1</f>
        <v>0.2</v>
      </c>
      <c r="C184" s="560" t="s">
        <v>336</v>
      </c>
      <c r="D184" s="560"/>
      <c r="E184" s="184" t="s">
        <v>10</v>
      </c>
      <c r="F184" s="307" t="s">
        <v>10</v>
      </c>
      <c r="G184" s="310"/>
      <c r="H184" s="496"/>
      <c r="I184" s="528" t="s">
        <v>658</v>
      </c>
      <c r="K184" s="322"/>
    </row>
    <row r="185" spans="1:11" s="270" customFormat="1" ht="14.15" customHeight="1" outlineLevel="1" x14ac:dyDescent="0.35">
      <c r="B185" s="377" t="s">
        <v>562</v>
      </c>
      <c r="C185" s="368"/>
      <c r="D185" s="368"/>
      <c r="E185" s="378"/>
      <c r="F185" s="368"/>
      <c r="G185" s="308"/>
      <c r="H185" s="482"/>
      <c r="I185" s="528"/>
      <c r="K185" s="72"/>
    </row>
    <row r="186" spans="1:11" ht="14.15" customHeight="1" outlineLevel="1" x14ac:dyDescent="0.35">
      <c r="B186" s="288" t="s">
        <v>746</v>
      </c>
      <c r="C186" s="88" t="s">
        <v>558</v>
      </c>
      <c r="D186" s="70"/>
      <c r="E186" s="84">
        <v>2</v>
      </c>
      <c r="F186" s="519"/>
      <c r="G186" s="99"/>
      <c r="H186" s="496"/>
      <c r="I186" s="528" t="s">
        <v>658</v>
      </c>
      <c r="J186" s="269"/>
      <c r="K186" s="72"/>
    </row>
    <row r="187" spans="1:11" s="269" customFormat="1" ht="14.15" customHeight="1" outlineLevel="1" x14ac:dyDescent="0.35">
      <c r="B187" s="288" t="s">
        <v>715</v>
      </c>
      <c r="C187" s="88" t="s">
        <v>716</v>
      </c>
      <c r="D187" s="70"/>
      <c r="E187" s="84">
        <v>3</v>
      </c>
      <c r="F187" s="516"/>
      <c r="G187" s="99"/>
      <c r="H187" s="496"/>
      <c r="I187" s="528"/>
      <c r="K187" s="270"/>
    </row>
    <row r="188" spans="1:11" s="320" customFormat="1" ht="26.5" customHeight="1" outlineLevel="1" x14ac:dyDescent="0.35">
      <c r="B188" s="774" t="s">
        <v>40</v>
      </c>
      <c r="C188" s="775"/>
      <c r="D188" s="776"/>
      <c r="E188" s="777"/>
      <c r="F188" s="777"/>
      <c r="G188" s="777"/>
      <c r="H188" s="778"/>
      <c r="I188" s="528"/>
      <c r="K188" s="72"/>
    </row>
    <row r="189" spans="1:11" ht="14.15" customHeight="1" outlineLevel="1" x14ac:dyDescent="0.35">
      <c r="B189" s="346" t="s">
        <v>550</v>
      </c>
      <c r="C189" s="293"/>
      <c r="D189" s="293"/>
      <c r="E189" s="293"/>
      <c r="F189" s="293"/>
      <c r="G189" s="313"/>
      <c r="H189" s="483"/>
      <c r="I189" s="528"/>
      <c r="K189" s="270"/>
    </row>
    <row r="190" spans="1:11" ht="14.15" customHeight="1" outlineLevel="1" x14ac:dyDescent="0.35">
      <c r="B190" s="21">
        <v>1</v>
      </c>
      <c r="C190" s="600" t="s">
        <v>161</v>
      </c>
      <c r="D190" s="600"/>
      <c r="E190" s="221" t="s">
        <v>10</v>
      </c>
      <c r="F190" s="307" t="s">
        <v>10</v>
      </c>
      <c r="G190" s="256"/>
      <c r="H190" s="496"/>
      <c r="I190" s="528" t="s">
        <v>660</v>
      </c>
    </row>
    <row r="191" spans="1:11" ht="14.15" customHeight="1" outlineLevel="1" x14ac:dyDescent="0.35">
      <c r="B191" s="20">
        <f>B190+0.1</f>
        <v>1.1000000000000001</v>
      </c>
      <c r="C191" s="250" t="s">
        <v>162</v>
      </c>
      <c r="D191" s="70"/>
      <c r="E191" s="184" t="s">
        <v>10</v>
      </c>
      <c r="F191" s="307" t="s">
        <v>10</v>
      </c>
      <c r="G191" s="310"/>
      <c r="H191" s="496"/>
      <c r="I191" s="528" t="s">
        <v>660</v>
      </c>
      <c r="K191" s="320"/>
    </row>
    <row r="192" spans="1:11" ht="14.15" customHeight="1" outlineLevel="1" x14ac:dyDescent="0.3">
      <c r="B192" s="21">
        <f>B191+0.1</f>
        <v>1.2000000000000002</v>
      </c>
      <c r="C192" s="258" t="s">
        <v>1365</v>
      </c>
      <c r="D192" s="56"/>
      <c r="E192" s="583" t="s">
        <v>37</v>
      </c>
      <c r="F192" s="584"/>
      <c r="G192" s="585"/>
      <c r="H192" s="485"/>
      <c r="I192" s="528" t="s">
        <v>655</v>
      </c>
    </row>
    <row r="193" spans="1:11" ht="14.15" customHeight="1" outlineLevel="1" x14ac:dyDescent="0.35">
      <c r="B193" s="25"/>
      <c r="C193" s="267">
        <v>1</v>
      </c>
      <c r="D193" s="1" t="s">
        <v>251</v>
      </c>
      <c r="E193" s="184" t="s">
        <v>10</v>
      </c>
      <c r="F193" s="307" t="s">
        <v>10</v>
      </c>
      <c r="G193" s="310"/>
      <c r="H193" s="496"/>
      <c r="I193" s="528" t="s">
        <v>655</v>
      </c>
    </row>
    <row r="194" spans="1:11" ht="14.15" customHeight="1" outlineLevel="1" x14ac:dyDescent="0.35">
      <c r="B194" s="25"/>
      <c r="C194" s="267">
        <v>2</v>
      </c>
      <c r="D194" s="1" t="s">
        <v>332</v>
      </c>
      <c r="E194" s="184" t="s">
        <v>10</v>
      </c>
      <c r="F194" s="307" t="s">
        <v>10</v>
      </c>
      <c r="G194" s="310"/>
      <c r="H194" s="496"/>
      <c r="I194" s="528" t="s">
        <v>655</v>
      </c>
    </row>
    <row r="195" spans="1:11" s="72" customFormat="1" ht="14.15" customHeight="1" outlineLevel="1" x14ac:dyDescent="0.35">
      <c r="A195" s="270"/>
      <c r="B195" s="26"/>
      <c r="C195" s="268">
        <v>3</v>
      </c>
      <c r="D195" s="3" t="s">
        <v>84</v>
      </c>
      <c r="E195" s="184" t="s">
        <v>10</v>
      </c>
      <c r="F195" s="307" t="s">
        <v>10</v>
      </c>
      <c r="G195" s="310"/>
      <c r="H195" s="496"/>
      <c r="I195" s="528" t="s">
        <v>655</v>
      </c>
      <c r="K195" s="87"/>
    </row>
    <row r="196" spans="1:11" ht="14.15" customHeight="1" outlineLevel="1" x14ac:dyDescent="0.35">
      <c r="B196" s="20">
        <f>B192+0.1</f>
        <v>1.3000000000000003</v>
      </c>
      <c r="C196" s="250" t="s">
        <v>163</v>
      </c>
      <c r="D196" s="70"/>
      <c r="E196" s="184" t="s">
        <v>10</v>
      </c>
      <c r="F196" s="307" t="s">
        <v>10</v>
      </c>
      <c r="G196" s="310"/>
      <c r="H196" s="496"/>
      <c r="I196" s="528" t="s">
        <v>655</v>
      </c>
    </row>
    <row r="197" spans="1:11" ht="14.15" customHeight="1" outlineLevel="1" x14ac:dyDescent="0.35">
      <c r="B197" s="20">
        <f>B196+0.1</f>
        <v>1.4000000000000004</v>
      </c>
      <c r="C197" s="555" t="s">
        <v>394</v>
      </c>
      <c r="D197" s="555"/>
      <c r="E197" s="184" t="s">
        <v>10</v>
      </c>
      <c r="F197" s="307" t="s">
        <v>10</v>
      </c>
      <c r="G197" s="310"/>
      <c r="H197" s="496"/>
      <c r="I197" s="528" t="s">
        <v>660</v>
      </c>
    </row>
    <row r="198" spans="1:11" ht="14.15" customHeight="1" outlineLevel="1" x14ac:dyDescent="0.3">
      <c r="B198" s="21">
        <f>B197+0.1</f>
        <v>1.5000000000000004</v>
      </c>
      <c r="C198" s="258" t="s">
        <v>1364</v>
      </c>
      <c r="D198" s="56"/>
      <c r="E198" s="583" t="s">
        <v>37</v>
      </c>
      <c r="F198" s="584"/>
      <c r="G198" s="585"/>
      <c r="H198" s="485"/>
      <c r="I198" s="528" t="s">
        <v>660</v>
      </c>
      <c r="K198" s="72"/>
    </row>
    <row r="199" spans="1:11" ht="14.15" customHeight="1" outlineLevel="1" x14ac:dyDescent="0.35">
      <c r="B199" s="25"/>
      <c r="C199" s="267">
        <v>1</v>
      </c>
      <c r="D199" s="1" t="s">
        <v>90</v>
      </c>
      <c r="E199" s="184" t="s">
        <v>10</v>
      </c>
      <c r="F199" s="307" t="s">
        <v>10</v>
      </c>
      <c r="G199" s="310"/>
      <c r="H199" s="496"/>
      <c r="I199" s="528" t="s">
        <v>660</v>
      </c>
    </row>
    <row r="200" spans="1:11" ht="14.15" customHeight="1" outlineLevel="1" x14ac:dyDescent="0.35">
      <c r="B200" s="25"/>
      <c r="C200" s="267">
        <v>2</v>
      </c>
      <c r="D200" s="1" t="s">
        <v>88</v>
      </c>
      <c r="E200" s="184" t="s">
        <v>10</v>
      </c>
      <c r="F200" s="307" t="s">
        <v>10</v>
      </c>
      <c r="G200" s="310"/>
      <c r="H200" s="496"/>
      <c r="I200" s="528" t="s">
        <v>660</v>
      </c>
    </row>
    <row r="201" spans="1:11" ht="14.15" customHeight="1" outlineLevel="1" x14ac:dyDescent="0.35">
      <c r="B201" s="60"/>
      <c r="C201" s="267">
        <v>3</v>
      </c>
      <c r="D201" s="1" t="s">
        <v>85</v>
      </c>
      <c r="E201" s="184" t="s">
        <v>10</v>
      </c>
      <c r="F201" s="307" t="s">
        <v>10</v>
      </c>
      <c r="G201" s="310"/>
      <c r="H201" s="496"/>
      <c r="I201" s="528" t="s">
        <v>660</v>
      </c>
    </row>
    <row r="202" spans="1:11" ht="14.15" customHeight="1" outlineLevel="1" x14ac:dyDescent="0.35">
      <c r="B202" s="25"/>
      <c r="C202" s="267">
        <v>4</v>
      </c>
      <c r="D202" s="1" t="s">
        <v>87</v>
      </c>
      <c r="E202" s="184" t="s">
        <v>10</v>
      </c>
      <c r="F202" s="307" t="s">
        <v>10</v>
      </c>
      <c r="G202" s="310"/>
      <c r="H202" s="496"/>
      <c r="I202" s="528" t="s">
        <v>660</v>
      </c>
    </row>
    <row r="203" spans="1:11" ht="14.15" customHeight="1" outlineLevel="1" x14ac:dyDescent="0.35">
      <c r="B203" s="25"/>
      <c r="C203" s="267">
        <v>5</v>
      </c>
      <c r="D203" s="1" t="s">
        <v>64</v>
      </c>
      <c r="E203" s="184" t="s">
        <v>10</v>
      </c>
      <c r="F203" s="307" t="s">
        <v>10</v>
      </c>
      <c r="G203" s="310"/>
      <c r="H203" s="496"/>
      <c r="I203" s="528" t="s">
        <v>660</v>
      </c>
    </row>
    <row r="204" spans="1:11" ht="14.15" customHeight="1" outlineLevel="1" x14ac:dyDescent="0.35">
      <c r="B204" s="25"/>
      <c r="C204" s="267">
        <v>6</v>
      </c>
      <c r="D204" s="1" t="s">
        <v>65</v>
      </c>
      <c r="E204" s="184" t="s">
        <v>10</v>
      </c>
      <c r="F204" s="307" t="s">
        <v>10</v>
      </c>
      <c r="G204" s="310"/>
      <c r="H204" s="496"/>
      <c r="I204" s="528" t="s">
        <v>660</v>
      </c>
    </row>
    <row r="205" spans="1:11" ht="14.15" customHeight="1" outlineLevel="1" x14ac:dyDescent="0.35">
      <c r="B205" s="26"/>
      <c r="C205" s="268">
        <v>7</v>
      </c>
      <c r="D205" s="1" t="s">
        <v>86</v>
      </c>
      <c r="E205" s="184" t="s">
        <v>10</v>
      </c>
      <c r="F205" s="307" t="s">
        <v>10</v>
      </c>
      <c r="G205" s="310"/>
      <c r="H205" s="496"/>
      <c r="I205" s="528" t="s">
        <v>660</v>
      </c>
    </row>
    <row r="206" spans="1:11" ht="14.15" customHeight="1" outlineLevel="1" x14ac:dyDescent="0.3">
      <c r="B206" s="21">
        <f>B198+0.1</f>
        <v>1.6000000000000005</v>
      </c>
      <c r="C206" s="59" t="s">
        <v>1363</v>
      </c>
      <c r="D206" s="258"/>
      <c r="E206" s="583" t="s">
        <v>37</v>
      </c>
      <c r="F206" s="584"/>
      <c r="G206" s="585"/>
      <c r="H206" s="485"/>
      <c r="I206" s="528" t="s">
        <v>660</v>
      </c>
    </row>
    <row r="207" spans="1:11" ht="14.15" customHeight="1" outlineLevel="1" x14ac:dyDescent="0.35">
      <c r="B207" s="25"/>
      <c r="C207" s="267">
        <v>1</v>
      </c>
      <c r="D207" s="1" t="s">
        <v>216</v>
      </c>
      <c r="E207" s="184" t="s">
        <v>10</v>
      </c>
      <c r="F207" s="307" t="s">
        <v>10</v>
      </c>
      <c r="G207" s="310"/>
      <c r="H207" s="496"/>
      <c r="I207" s="528" t="s">
        <v>660</v>
      </c>
    </row>
    <row r="208" spans="1:11" ht="14.15" customHeight="1" outlineLevel="1" x14ac:dyDescent="0.35">
      <c r="B208" s="22"/>
      <c r="C208" s="267">
        <v>2</v>
      </c>
      <c r="D208" s="5" t="s">
        <v>83</v>
      </c>
      <c r="E208" s="184" t="s">
        <v>10</v>
      </c>
      <c r="F208" s="307" t="s">
        <v>10</v>
      </c>
      <c r="G208" s="310"/>
      <c r="H208" s="496"/>
      <c r="I208" s="528" t="s">
        <v>660</v>
      </c>
    </row>
    <row r="209" spans="2:9" ht="14.15" customHeight="1" outlineLevel="1" x14ac:dyDescent="0.35">
      <c r="B209" s="22"/>
      <c r="C209" s="267">
        <v>3</v>
      </c>
      <c r="D209" s="1" t="s">
        <v>95</v>
      </c>
      <c r="E209" s="184" t="s">
        <v>10</v>
      </c>
      <c r="F209" s="307" t="s">
        <v>10</v>
      </c>
      <c r="G209" s="310"/>
      <c r="H209" s="496"/>
      <c r="I209" s="528" t="s">
        <v>660</v>
      </c>
    </row>
    <row r="210" spans="2:9" ht="14.15" customHeight="1" outlineLevel="1" x14ac:dyDescent="0.35">
      <c r="B210" s="25"/>
      <c r="C210" s="267">
        <v>4</v>
      </c>
      <c r="D210" s="5" t="s">
        <v>219</v>
      </c>
      <c r="E210" s="184" t="s">
        <v>10</v>
      </c>
      <c r="F210" s="307" t="s">
        <v>10</v>
      </c>
      <c r="G210" s="310"/>
      <c r="H210" s="496"/>
      <c r="I210" s="528" t="s">
        <v>660</v>
      </c>
    </row>
    <row r="211" spans="2:9" ht="14.15" customHeight="1" outlineLevel="1" x14ac:dyDescent="0.35">
      <c r="B211" s="25"/>
      <c r="C211" s="267">
        <v>5</v>
      </c>
      <c r="D211" s="1" t="s">
        <v>217</v>
      </c>
      <c r="E211" s="184" t="s">
        <v>10</v>
      </c>
      <c r="F211" s="307" t="s">
        <v>10</v>
      </c>
      <c r="G211" s="310"/>
      <c r="H211" s="496"/>
      <c r="I211" s="528" t="s">
        <v>660</v>
      </c>
    </row>
    <row r="212" spans="2:9" ht="14.15" customHeight="1" outlineLevel="1" x14ac:dyDescent="0.35">
      <c r="B212" s="25"/>
      <c r="C212" s="267">
        <v>6</v>
      </c>
      <c r="D212" s="1" t="s">
        <v>218</v>
      </c>
      <c r="E212" s="191" t="s">
        <v>10</v>
      </c>
      <c r="F212" s="307" t="s">
        <v>10</v>
      </c>
      <c r="G212" s="315"/>
      <c r="H212" s="496"/>
      <c r="I212" s="528" t="s">
        <v>660</v>
      </c>
    </row>
    <row r="213" spans="2:9" ht="14.15" customHeight="1" outlineLevel="1" x14ac:dyDescent="0.35">
      <c r="B213" s="26"/>
      <c r="C213" s="267">
        <v>7</v>
      </c>
      <c r="D213" s="1" t="s">
        <v>94</v>
      </c>
      <c r="E213" s="223" t="s">
        <v>10</v>
      </c>
      <c r="F213" s="307" t="s">
        <v>10</v>
      </c>
      <c r="G213" s="224"/>
      <c r="H213" s="496"/>
      <c r="I213" s="528" t="s">
        <v>660</v>
      </c>
    </row>
    <row r="214" spans="2:9" ht="14.15" customHeight="1" outlineLevel="1" x14ac:dyDescent="0.3">
      <c r="B214" s="21">
        <f>B206+0.1</f>
        <v>1.7000000000000006</v>
      </c>
      <c r="C214" s="59" t="s">
        <v>1362</v>
      </c>
      <c r="D214" s="258"/>
      <c r="E214" s="583" t="s">
        <v>37</v>
      </c>
      <c r="F214" s="584"/>
      <c r="G214" s="585"/>
      <c r="H214" s="485"/>
      <c r="I214" s="528" t="s">
        <v>660</v>
      </c>
    </row>
    <row r="215" spans="2:9" ht="14.15" customHeight="1" outlineLevel="1" x14ac:dyDescent="0.35">
      <c r="B215" s="25"/>
      <c r="C215" s="267">
        <v>1</v>
      </c>
      <c r="D215" s="1" t="s">
        <v>220</v>
      </c>
      <c r="E215" s="184" t="s">
        <v>10</v>
      </c>
      <c r="F215" s="307" t="s">
        <v>10</v>
      </c>
      <c r="G215" s="310"/>
      <c r="H215" s="496"/>
      <c r="I215" s="528" t="s">
        <v>660</v>
      </c>
    </row>
    <row r="216" spans="2:9" ht="14.15" customHeight="1" outlineLevel="1" x14ac:dyDescent="0.35">
      <c r="B216" s="25"/>
      <c r="C216" s="267">
        <v>2</v>
      </c>
      <c r="D216" s="5" t="s">
        <v>103</v>
      </c>
      <c r="E216" s="184" t="s">
        <v>10</v>
      </c>
      <c r="F216" s="307" t="s">
        <v>10</v>
      </c>
      <c r="G216" s="310"/>
      <c r="H216" s="496"/>
      <c r="I216" s="528" t="s">
        <v>660</v>
      </c>
    </row>
    <row r="217" spans="2:9" ht="14.15" customHeight="1" outlineLevel="1" x14ac:dyDescent="0.35">
      <c r="B217" s="25"/>
      <c r="C217" s="267">
        <v>3</v>
      </c>
      <c r="D217" s="5" t="s">
        <v>104</v>
      </c>
      <c r="E217" s="184" t="s">
        <v>10</v>
      </c>
      <c r="F217" s="307" t="s">
        <v>10</v>
      </c>
      <c r="G217" s="310"/>
      <c r="H217" s="496"/>
      <c r="I217" s="528" t="s">
        <v>660</v>
      </c>
    </row>
    <row r="218" spans="2:9" ht="14.15" customHeight="1" outlineLevel="1" x14ac:dyDescent="0.35">
      <c r="B218" s="60"/>
      <c r="C218" s="267">
        <v>4</v>
      </c>
      <c r="D218" s="44" t="s">
        <v>105</v>
      </c>
      <c r="E218" s="184" t="s">
        <v>10</v>
      </c>
      <c r="F218" s="307" t="s">
        <v>10</v>
      </c>
      <c r="G218" s="310"/>
      <c r="H218" s="496"/>
      <c r="I218" s="528" t="s">
        <v>660</v>
      </c>
    </row>
    <row r="219" spans="2:9" ht="14.15" customHeight="1" outlineLevel="1" x14ac:dyDescent="0.3">
      <c r="B219" s="21">
        <f>B214+0.1</f>
        <v>1.8000000000000007</v>
      </c>
      <c r="C219" s="9" t="s">
        <v>1361</v>
      </c>
      <c r="D219" s="9"/>
      <c r="E219" s="583" t="s">
        <v>37</v>
      </c>
      <c r="F219" s="584"/>
      <c r="G219" s="585"/>
      <c r="H219" s="485"/>
      <c r="I219" s="528" t="s">
        <v>655</v>
      </c>
    </row>
    <row r="220" spans="2:9" ht="14.15" customHeight="1" outlineLevel="1" x14ac:dyDescent="0.35">
      <c r="B220" s="25"/>
      <c r="C220" s="267">
        <v>1</v>
      </c>
      <c r="D220" s="1" t="s">
        <v>66</v>
      </c>
      <c r="E220" s="184" t="s">
        <v>10</v>
      </c>
      <c r="F220" s="307" t="s">
        <v>10</v>
      </c>
      <c r="G220" s="261"/>
      <c r="H220" s="496"/>
      <c r="I220" s="528" t="s">
        <v>655</v>
      </c>
    </row>
    <row r="221" spans="2:9" ht="14.15" customHeight="1" outlineLevel="1" x14ac:dyDescent="0.35">
      <c r="B221" s="25"/>
      <c r="C221" s="267">
        <v>2</v>
      </c>
      <c r="D221" s="1" t="s">
        <v>109</v>
      </c>
      <c r="E221" s="184" t="s">
        <v>10</v>
      </c>
      <c r="F221" s="307" t="s">
        <v>10</v>
      </c>
      <c r="G221" s="261"/>
      <c r="H221" s="496"/>
      <c r="I221" s="528" t="s">
        <v>655</v>
      </c>
    </row>
    <row r="222" spans="2:9" ht="14.15" customHeight="1" outlineLevel="1" x14ac:dyDescent="0.35">
      <c r="B222" s="25"/>
      <c r="C222" s="267">
        <v>3</v>
      </c>
      <c r="D222" s="211" t="s">
        <v>111</v>
      </c>
      <c r="E222" s="184" t="s">
        <v>10</v>
      </c>
      <c r="F222" s="307" t="s">
        <v>10</v>
      </c>
      <c r="G222" s="261"/>
      <c r="H222" s="496"/>
      <c r="I222" s="528" t="s">
        <v>655</v>
      </c>
    </row>
    <row r="223" spans="2:9" ht="14.15" customHeight="1" outlineLevel="1" x14ac:dyDescent="0.35">
      <c r="B223" s="25"/>
      <c r="C223" s="267">
        <v>4</v>
      </c>
      <c r="D223" s="211" t="s">
        <v>110</v>
      </c>
      <c r="E223" s="221" t="s">
        <v>10</v>
      </c>
      <c r="F223" s="307" t="s">
        <v>10</v>
      </c>
      <c r="G223" s="249"/>
      <c r="H223" s="496"/>
      <c r="I223" s="528" t="s">
        <v>655</v>
      </c>
    </row>
    <row r="224" spans="2:9" ht="14.15" customHeight="1" outlineLevel="1" x14ac:dyDescent="0.35">
      <c r="B224" s="25"/>
      <c r="C224" s="267">
        <v>5</v>
      </c>
      <c r="D224" s="253" t="s">
        <v>116</v>
      </c>
      <c r="E224" s="184" t="s">
        <v>10</v>
      </c>
      <c r="F224" s="307" t="s">
        <v>10</v>
      </c>
      <c r="G224" s="261"/>
      <c r="H224" s="496"/>
      <c r="I224" s="528" t="s">
        <v>655</v>
      </c>
    </row>
    <row r="225" spans="2:11" ht="14.15" customHeight="1" outlineLevel="1" x14ac:dyDescent="0.35">
      <c r="B225" s="28"/>
      <c r="C225" s="10">
        <v>6</v>
      </c>
      <c r="D225" s="11" t="s">
        <v>96</v>
      </c>
      <c r="E225" s="184" t="s">
        <v>10</v>
      </c>
      <c r="F225" s="307" t="s">
        <v>10</v>
      </c>
      <c r="G225" s="261"/>
      <c r="H225" s="496"/>
      <c r="I225" s="528" t="s">
        <v>655</v>
      </c>
    </row>
    <row r="226" spans="2:11" ht="14.15" customHeight="1" outlineLevel="1" x14ac:dyDescent="0.3">
      <c r="B226" s="21">
        <f>B219+0.1</f>
        <v>1.9000000000000008</v>
      </c>
      <c r="C226" s="258" t="s">
        <v>1360</v>
      </c>
      <c r="D226" s="56"/>
      <c r="E226" s="583" t="s">
        <v>37</v>
      </c>
      <c r="F226" s="584"/>
      <c r="G226" s="585"/>
      <c r="H226" s="485"/>
      <c r="I226" s="528" t="s">
        <v>659</v>
      </c>
    </row>
    <row r="227" spans="2:11" ht="14.15" customHeight="1" outlineLevel="1" x14ac:dyDescent="0.35">
      <c r="B227" s="25"/>
      <c r="C227" s="267">
        <v>1</v>
      </c>
      <c r="D227" s="269" t="s">
        <v>67</v>
      </c>
      <c r="E227" s="191" t="s">
        <v>10</v>
      </c>
      <c r="F227" s="307" t="s">
        <v>10</v>
      </c>
      <c r="G227" s="315"/>
      <c r="H227" s="496"/>
      <c r="I227" s="528" t="s">
        <v>659</v>
      </c>
    </row>
    <row r="228" spans="2:11" ht="14.15" customHeight="1" outlineLevel="1" x14ac:dyDescent="0.35">
      <c r="B228" s="26"/>
      <c r="C228" s="268">
        <v>2</v>
      </c>
      <c r="D228" s="69" t="s">
        <v>204</v>
      </c>
      <c r="E228" s="184" t="s">
        <v>10</v>
      </c>
      <c r="F228" s="307" t="s">
        <v>10</v>
      </c>
      <c r="G228" s="310"/>
      <c r="H228" s="496"/>
      <c r="I228" s="528" t="s">
        <v>659</v>
      </c>
    </row>
    <row r="229" spans="2:11" ht="24" customHeight="1" outlineLevel="1" x14ac:dyDescent="0.35">
      <c r="B229" s="27">
        <v>1.1000000000000001</v>
      </c>
      <c r="C229" s="555" t="s">
        <v>395</v>
      </c>
      <c r="D229" s="555"/>
      <c r="E229" s="184" t="s">
        <v>10</v>
      </c>
      <c r="F229" s="307" t="s">
        <v>10</v>
      </c>
      <c r="G229" s="310"/>
      <c r="H229" s="496"/>
      <c r="I229" s="528" t="s">
        <v>659</v>
      </c>
    </row>
    <row r="230" spans="2:11" ht="14.15" customHeight="1" outlineLevel="1" x14ac:dyDescent="0.35">
      <c r="B230" s="347" t="s">
        <v>556</v>
      </c>
      <c r="C230" s="348"/>
      <c r="D230" s="348"/>
      <c r="E230" s="348"/>
      <c r="F230" s="348"/>
      <c r="G230" s="348"/>
      <c r="H230" s="490"/>
      <c r="I230" s="528"/>
    </row>
    <row r="231" spans="2:11" ht="14.15" customHeight="1" outlineLevel="1" x14ac:dyDescent="0.35">
      <c r="B231" s="25">
        <f>B229+0.01</f>
        <v>1.1100000000000001</v>
      </c>
      <c r="C231" s="57" t="s">
        <v>89</v>
      </c>
      <c r="D231" s="1"/>
      <c r="E231" s="184">
        <v>1</v>
      </c>
      <c r="F231" s="519"/>
      <c r="G231" s="255"/>
      <c r="H231" s="496"/>
      <c r="I231" s="528" t="s">
        <v>660</v>
      </c>
    </row>
    <row r="232" spans="2:11" ht="14.15" customHeight="1" outlineLevel="1" x14ac:dyDescent="0.3">
      <c r="B232" s="25">
        <f>B231+0.01</f>
        <v>1.1200000000000001</v>
      </c>
      <c r="C232" s="57" t="s">
        <v>1358</v>
      </c>
      <c r="D232" s="1"/>
      <c r="E232" s="184">
        <v>1</v>
      </c>
      <c r="F232" s="519"/>
      <c r="G232" s="310"/>
      <c r="H232" s="511"/>
      <c r="I232" s="528" t="s">
        <v>659</v>
      </c>
    </row>
    <row r="233" spans="2:11" ht="14.15" customHeight="1" outlineLevel="1" x14ac:dyDescent="0.3">
      <c r="B233" s="24">
        <f>B232+0.01</f>
        <v>1.1300000000000001</v>
      </c>
      <c r="C233" s="258" t="s">
        <v>1359</v>
      </c>
      <c r="D233" s="56"/>
      <c r="E233" s="583" t="s">
        <v>35</v>
      </c>
      <c r="F233" s="584"/>
      <c r="G233" s="585"/>
      <c r="H233" s="506"/>
      <c r="I233" s="528" t="s">
        <v>659</v>
      </c>
    </row>
    <row r="234" spans="2:11" ht="14.15" customHeight="1" outlineLevel="1" x14ac:dyDescent="0.35">
      <c r="B234" s="25"/>
      <c r="C234" s="267">
        <v>1</v>
      </c>
      <c r="D234" s="269" t="s">
        <v>91</v>
      </c>
      <c r="E234" s="184">
        <v>1</v>
      </c>
      <c r="F234" s="519"/>
      <c r="G234" s="310"/>
      <c r="H234" s="496"/>
      <c r="I234" s="528" t="s">
        <v>659</v>
      </c>
    </row>
    <row r="235" spans="2:11" ht="14.15" customHeight="1" outlineLevel="1" x14ac:dyDescent="0.35">
      <c r="B235" s="25"/>
      <c r="C235" s="267">
        <v>2</v>
      </c>
      <c r="D235" s="269" t="s">
        <v>92</v>
      </c>
      <c r="E235" s="184">
        <v>1</v>
      </c>
      <c r="F235" s="519"/>
      <c r="G235" s="310"/>
      <c r="H235" s="496"/>
      <c r="I235" s="528" t="s">
        <v>659</v>
      </c>
    </row>
    <row r="236" spans="2:11" ht="14.15" customHeight="1" outlineLevel="1" x14ac:dyDescent="0.35">
      <c r="B236" s="27">
        <f>B233+0.01</f>
        <v>1.1400000000000001</v>
      </c>
      <c r="C236" s="555" t="s">
        <v>277</v>
      </c>
      <c r="D236" s="555"/>
      <c r="E236" s="184">
        <v>2</v>
      </c>
      <c r="F236" s="519"/>
      <c r="G236" s="310"/>
      <c r="H236" s="496"/>
      <c r="I236" s="528" t="s">
        <v>660</v>
      </c>
    </row>
    <row r="237" spans="2:11" s="269" customFormat="1" ht="14.15" customHeight="1" outlineLevel="1" x14ac:dyDescent="0.35">
      <c r="B237" s="27" t="s">
        <v>712</v>
      </c>
      <c r="C237" s="555" t="s">
        <v>738</v>
      </c>
      <c r="D237" s="555"/>
      <c r="E237" s="184">
        <v>2</v>
      </c>
      <c r="F237" s="519"/>
      <c r="G237" s="310"/>
      <c r="H237" s="496"/>
      <c r="I237" s="528" t="s">
        <v>660</v>
      </c>
    </row>
    <row r="238" spans="2:11" s="320" customFormat="1" ht="26.5" customHeight="1" outlineLevel="1" x14ac:dyDescent="0.35">
      <c r="B238" s="786" t="s">
        <v>130</v>
      </c>
      <c r="C238" s="776"/>
      <c r="D238" s="776"/>
      <c r="E238" s="776"/>
      <c r="F238" s="776"/>
      <c r="G238" s="777"/>
      <c r="H238" s="778"/>
      <c r="I238" s="528"/>
      <c r="K238" s="87"/>
    </row>
    <row r="239" spans="2:11" ht="14.15" customHeight="1" outlineLevel="1" x14ac:dyDescent="0.35">
      <c r="B239" s="346" t="s">
        <v>550</v>
      </c>
      <c r="C239" s="293" t="s">
        <v>1416</v>
      </c>
      <c r="D239" s="293"/>
      <c r="E239" s="293"/>
      <c r="F239" s="293"/>
      <c r="G239" s="313"/>
      <c r="H239" s="483"/>
      <c r="I239" s="528"/>
    </row>
    <row r="240" spans="2:11" ht="14.15" customHeight="1" outlineLevel="1" x14ac:dyDescent="0.35">
      <c r="B240" s="20">
        <v>2</v>
      </c>
      <c r="C240" s="555" t="s">
        <v>1399</v>
      </c>
      <c r="D240" s="555"/>
      <c r="E240" s="184" t="s">
        <v>10</v>
      </c>
      <c r="F240" s="307" t="s">
        <v>10</v>
      </c>
      <c r="G240" s="310"/>
      <c r="H240" s="487"/>
      <c r="I240" s="528" t="s">
        <v>660</v>
      </c>
      <c r="J240" s="270"/>
    </row>
    <row r="241" spans="1:11" s="269" customFormat="1" ht="14.15" customHeight="1" outlineLevel="1" x14ac:dyDescent="0.35">
      <c r="B241" s="20" t="s">
        <v>753</v>
      </c>
      <c r="C241" s="555" t="s">
        <v>1400</v>
      </c>
      <c r="D241" s="555"/>
      <c r="E241" s="184" t="s">
        <v>10</v>
      </c>
      <c r="F241" s="307" t="s">
        <v>10</v>
      </c>
      <c r="G241" s="310"/>
      <c r="H241" s="487"/>
      <c r="I241" s="528"/>
      <c r="J241" s="270"/>
    </row>
    <row r="242" spans="1:11" ht="14.15" customHeight="1" outlineLevel="1" x14ac:dyDescent="0.35">
      <c r="B242" s="347" t="s">
        <v>556</v>
      </c>
      <c r="C242" s="348" t="s">
        <v>1419</v>
      </c>
      <c r="D242" s="348"/>
      <c r="E242" s="348"/>
      <c r="F242" s="348"/>
      <c r="G242" s="348"/>
      <c r="H242" s="490"/>
      <c r="I242" s="528"/>
      <c r="K242" s="320"/>
    </row>
    <row r="243" spans="1:11" s="269" customFormat="1" ht="14.15" customHeight="1" outlineLevel="1" x14ac:dyDescent="0.35">
      <c r="B243" s="20" t="s">
        <v>754</v>
      </c>
      <c r="C243" s="459" t="s">
        <v>1417</v>
      </c>
      <c r="D243" s="459"/>
      <c r="E243" s="639" t="s">
        <v>1421</v>
      </c>
      <c r="F243" s="640"/>
      <c r="G243" s="641"/>
      <c r="H243" s="487"/>
      <c r="I243" s="528"/>
      <c r="K243" s="320"/>
    </row>
    <row r="244" spans="1:11" ht="14.15" customHeight="1" outlineLevel="1" x14ac:dyDescent="0.35">
      <c r="B244" s="20"/>
      <c r="C244" s="467" t="s">
        <v>761</v>
      </c>
      <c r="D244" s="459" t="s">
        <v>1420</v>
      </c>
      <c r="E244" s="184">
        <v>2</v>
      </c>
      <c r="F244" s="629"/>
      <c r="G244" s="562"/>
      <c r="H244" s="656"/>
      <c r="I244" s="528" t="s">
        <v>660</v>
      </c>
    </row>
    <row r="245" spans="1:11" ht="14.15" customHeight="1" outlineLevel="1" x14ac:dyDescent="0.35">
      <c r="B245" s="20"/>
      <c r="C245" s="467" t="s">
        <v>22</v>
      </c>
      <c r="D245" s="459" t="s">
        <v>1418</v>
      </c>
      <c r="E245" s="184">
        <v>4</v>
      </c>
      <c r="F245" s="630"/>
      <c r="G245" s="563"/>
      <c r="H245" s="658"/>
      <c r="I245" s="528" t="s">
        <v>660</v>
      </c>
    </row>
    <row r="246" spans="1:11" s="320" customFormat="1" ht="26.5" customHeight="1" outlineLevel="1" x14ac:dyDescent="0.35">
      <c r="B246" s="786" t="s">
        <v>39</v>
      </c>
      <c r="C246" s="776"/>
      <c r="D246" s="776"/>
      <c r="E246" s="776"/>
      <c r="F246" s="776"/>
      <c r="G246" s="777"/>
      <c r="H246" s="778"/>
      <c r="I246" s="528"/>
      <c r="K246" s="87"/>
    </row>
    <row r="247" spans="1:11" ht="14.15" customHeight="1" outlineLevel="1" x14ac:dyDescent="0.35">
      <c r="B247" s="346" t="s">
        <v>550</v>
      </c>
      <c r="C247" s="293"/>
      <c r="D247" s="293"/>
      <c r="E247" s="293"/>
      <c r="F247" s="293"/>
      <c r="G247" s="313"/>
      <c r="H247" s="483"/>
      <c r="I247" s="528"/>
    </row>
    <row r="248" spans="1:11" ht="14.15" customHeight="1" outlineLevel="1" x14ac:dyDescent="0.3">
      <c r="B248" s="22">
        <v>3</v>
      </c>
      <c r="C248" s="270" t="s">
        <v>244</v>
      </c>
      <c r="D248" s="270"/>
      <c r="E248" s="601" t="s">
        <v>37</v>
      </c>
      <c r="F248" s="602"/>
      <c r="G248" s="603"/>
      <c r="H248" s="485"/>
      <c r="I248" s="528" t="s">
        <v>660</v>
      </c>
    </row>
    <row r="249" spans="1:11" ht="14.15" customHeight="1" outlineLevel="1" x14ac:dyDescent="0.35">
      <c r="B249" s="22"/>
      <c r="C249" s="267">
        <v>1</v>
      </c>
      <c r="D249" s="5" t="s">
        <v>191</v>
      </c>
      <c r="E249" s="203" t="s">
        <v>10</v>
      </c>
      <c r="F249" s="307" t="s">
        <v>10</v>
      </c>
      <c r="G249" s="200"/>
      <c r="H249" s="500"/>
      <c r="I249" s="528" t="s">
        <v>660</v>
      </c>
      <c r="K249" s="320"/>
    </row>
    <row r="250" spans="1:11" s="72" customFormat="1" ht="14.15" customHeight="1" outlineLevel="1" x14ac:dyDescent="0.35">
      <c r="A250" s="270"/>
      <c r="B250" s="23"/>
      <c r="C250" s="268">
        <v>2</v>
      </c>
      <c r="D250" s="44" t="s">
        <v>1401</v>
      </c>
      <c r="E250" s="203" t="s">
        <v>10</v>
      </c>
      <c r="F250" s="307" t="s">
        <v>10</v>
      </c>
      <c r="G250" s="200"/>
      <c r="H250" s="500"/>
      <c r="I250" s="528" t="s">
        <v>660</v>
      </c>
      <c r="K250" s="87"/>
    </row>
    <row r="251" spans="1:11" s="72" customFormat="1" ht="14.15" customHeight="1" outlineLevel="1" x14ac:dyDescent="0.3">
      <c r="A251" s="270"/>
      <c r="B251" s="21">
        <f>B248+0.1</f>
        <v>3.1</v>
      </c>
      <c r="C251" s="62" t="s">
        <v>568</v>
      </c>
      <c r="D251" s="38"/>
      <c r="E251" s="565" t="s">
        <v>37</v>
      </c>
      <c r="F251" s="566"/>
      <c r="G251" s="567"/>
      <c r="H251" s="485"/>
      <c r="I251" s="528" t="s">
        <v>660</v>
      </c>
      <c r="K251" s="87"/>
    </row>
    <row r="252" spans="1:11" s="72" customFormat="1" ht="26.5" customHeight="1" outlineLevel="1" x14ac:dyDescent="0.35">
      <c r="A252" s="270"/>
      <c r="B252" s="22"/>
      <c r="C252" s="267">
        <v>1</v>
      </c>
      <c r="D252" s="253" t="s">
        <v>751</v>
      </c>
      <c r="E252" s="225" t="s">
        <v>10</v>
      </c>
      <c r="F252" s="307" t="s">
        <v>10</v>
      </c>
      <c r="G252" s="193"/>
      <c r="H252" s="495"/>
      <c r="I252" s="528" t="s">
        <v>660</v>
      </c>
      <c r="K252" s="87"/>
    </row>
    <row r="253" spans="1:11" s="72" customFormat="1" ht="14.15" customHeight="1" outlineLevel="1" x14ac:dyDescent="0.35">
      <c r="A253" s="270"/>
      <c r="B253" s="22"/>
      <c r="C253" s="267">
        <v>2</v>
      </c>
      <c r="D253" s="1" t="s">
        <v>333</v>
      </c>
      <c r="E253" s="225" t="s">
        <v>10</v>
      </c>
      <c r="F253" s="307" t="s">
        <v>10</v>
      </c>
      <c r="G253" s="193"/>
      <c r="H253" s="495"/>
      <c r="I253" s="528" t="s">
        <v>660</v>
      </c>
    </row>
    <row r="254" spans="1:11" s="72" customFormat="1" ht="38.25" customHeight="1" outlineLevel="1" x14ac:dyDescent="0.35">
      <c r="A254" s="270"/>
      <c r="B254" s="22"/>
      <c r="C254" s="267">
        <v>3</v>
      </c>
      <c r="D254" s="5" t="s">
        <v>713</v>
      </c>
      <c r="E254" s="226" t="s">
        <v>10</v>
      </c>
      <c r="F254" s="307" t="s">
        <v>10</v>
      </c>
      <c r="G254" s="193"/>
      <c r="H254" s="495"/>
      <c r="I254" s="528" t="s">
        <v>660</v>
      </c>
    </row>
    <row r="255" spans="1:11" s="72" customFormat="1" ht="14.15" customHeight="1" outlineLevel="1" x14ac:dyDescent="0.3">
      <c r="A255" s="270"/>
      <c r="B255" s="21">
        <f>B273+0.1</f>
        <v>3.21</v>
      </c>
      <c r="C255" s="576" t="s">
        <v>1377</v>
      </c>
      <c r="D255" s="576"/>
      <c r="E255" s="565" t="s">
        <v>37</v>
      </c>
      <c r="F255" s="566"/>
      <c r="G255" s="567"/>
      <c r="H255" s="485"/>
      <c r="I255" s="528" t="s">
        <v>660</v>
      </c>
    </row>
    <row r="256" spans="1:11" s="72" customFormat="1" ht="14.15" customHeight="1" outlineLevel="1" x14ac:dyDescent="0.35">
      <c r="A256" s="270"/>
      <c r="B256" s="22"/>
      <c r="C256" s="267">
        <v>1</v>
      </c>
      <c r="D256" s="253" t="s">
        <v>567</v>
      </c>
      <c r="E256" s="225" t="s">
        <v>10</v>
      </c>
      <c r="F256" s="307" t="s">
        <v>10</v>
      </c>
      <c r="G256" s="193"/>
      <c r="H256" s="495"/>
      <c r="I256" s="528" t="s">
        <v>660</v>
      </c>
    </row>
    <row r="257" spans="1:11" s="72" customFormat="1" ht="14.15" customHeight="1" outlineLevel="1" x14ac:dyDescent="0.35">
      <c r="A257" s="270"/>
      <c r="B257" s="23"/>
      <c r="C257" s="267">
        <v>2</v>
      </c>
      <c r="D257" s="253" t="s">
        <v>233</v>
      </c>
      <c r="E257" s="225" t="s">
        <v>10</v>
      </c>
      <c r="F257" s="307" t="s">
        <v>10</v>
      </c>
      <c r="G257" s="193"/>
      <c r="H257" s="495"/>
      <c r="I257" s="528" t="s">
        <v>660</v>
      </c>
    </row>
    <row r="258" spans="1:11" s="72" customFormat="1" ht="14.15" customHeight="1" outlineLevel="1" x14ac:dyDescent="0.3">
      <c r="A258" s="270"/>
      <c r="B258" s="22">
        <f>B255+0.1</f>
        <v>3.31</v>
      </c>
      <c r="C258" s="576" t="s">
        <v>1378</v>
      </c>
      <c r="D258" s="576"/>
      <c r="E258" s="565" t="s">
        <v>37</v>
      </c>
      <c r="F258" s="566"/>
      <c r="G258" s="567"/>
      <c r="H258" s="485"/>
      <c r="I258" s="528" t="s">
        <v>660</v>
      </c>
    </row>
    <row r="259" spans="1:11" s="72" customFormat="1" ht="26.5" customHeight="1" outlineLevel="1" x14ac:dyDescent="0.35">
      <c r="A259" s="270"/>
      <c r="B259" s="22"/>
      <c r="C259" s="267">
        <v>1</v>
      </c>
      <c r="D259" s="253" t="s">
        <v>174</v>
      </c>
      <c r="E259" s="225" t="s">
        <v>10</v>
      </c>
      <c r="F259" s="307" t="s">
        <v>10</v>
      </c>
      <c r="G259" s="193"/>
      <c r="H259" s="495"/>
      <c r="I259" s="528" t="s">
        <v>660</v>
      </c>
    </row>
    <row r="260" spans="1:11" s="72" customFormat="1" ht="14.15" customHeight="1" outlineLevel="1" x14ac:dyDescent="0.35">
      <c r="A260" s="270"/>
      <c r="B260" s="22"/>
      <c r="C260" s="267">
        <v>2</v>
      </c>
      <c r="D260" s="253" t="s">
        <v>33</v>
      </c>
      <c r="E260" s="184" t="s">
        <v>10</v>
      </c>
      <c r="F260" s="307" t="s">
        <v>10</v>
      </c>
      <c r="G260" s="310"/>
      <c r="H260" s="495"/>
      <c r="I260" s="528" t="s">
        <v>660</v>
      </c>
    </row>
    <row r="261" spans="1:11" s="72" customFormat="1" ht="14.15" customHeight="1" outlineLevel="1" x14ac:dyDescent="0.35">
      <c r="A261" s="270"/>
      <c r="B261" s="23"/>
      <c r="C261" s="268">
        <v>3</v>
      </c>
      <c r="D261" s="3" t="s">
        <v>112</v>
      </c>
      <c r="E261" s="184" t="s">
        <v>10</v>
      </c>
      <c r="F261" s="307" t="s">
        <v>10</v>
      </c>
      <c r="G261" s="310"/>
      <c r="H261" s="495"/>
      <c r="I261" s="528" t="s">
        <v>660</v>
      </c>
    </row>
    <row r="262" spans="1:11" s="72" customFormat="1" ht="14.15" customHeight="1" outlineLevel="1" x14ac:dyDescent="0.3">
      <c r="A262" s="270"/>
      <c r="B262" s="21">
        <f>B258+0.1</f>
        <v>3.41</v>
      </c>
      <c r="C262" s="258" t="s">
        <v>1379</v>
      </c>
      <c r="D262" s="38"/>
      <c r="E262" s="588" t="s">
        <v>37</v>
      </c>
      <c r="F262" s="589"/>
      <c r="G262" s="590"/>
      <c r="H262" s="485"/>
      <c r="I262" s="528" t="s">
        <v>660</v>
      </c>
    </row>
    <row r="263" spans="1:11" s="72" customFormat="1" ht="14.15" customHeight="1" outlineLevel="1" x14ac:dyDescent="0.35">
      <c r="A263" s="270"/>
      <c r="B263" s="22"/>
      <c r="C263" s="267">
        <v>1</v>
      </c>
      <c r="D263" s="1" t="s">
        <v>252</v>
      </c>
      <c r="E263" s="227" t="s">
        <v>10</v>
      </c>
      <c r="F263" s="307" t="s">
        <v>10</v>
      </c>
      <c r="G263" s="260"/>
      <c r="H263" s="495"/>
      <c r="I263" s="528" t="s">
        <v>660</v>
      </c>
    </row>
    <row r="264" spans="1:11" s="72" customFormat="1" ht="26.5" customHeight="1" outlineLevel="1" x14ac:dyDescent="0.35">
      <c r="A264" s="270"/>
      <c r="B264" s="23"/>
      <c r="C264" s="268">
        <v>2</v>
      </c>
      <c r="D264" s="254" t="s">
        <v>711</v>
      </c>
      <c r="E264" s="228" t="s">
        <v>10</v>
      </c>
      <c r="F264" s="307" t="s">
        <v>10</v>
      </c>
      <c r="G264" s="259"/>
      <c r="H264" s="495"/>
      <c r="I264" s="528" t="s">
        <v>660</v>
      </c>
    </row>
    <row r="265" spans="1:11" ht="14.15" customHeight="1" outlineLevel="1" x14ac:dyDescent="0.35">
      <c r="B265" s="20">
        <f>B262+0.1</f>
        <v>3.5100000000000002</v>
      </c>
      <c r="C265" s="647" t="s">
        <v>221</v>
      </c>
      <c r="D265" s="647"/>
      <c r="E265" s="225" t="s">
        <v>10</v>
      </c>
      <c r="F265" s="307" t="s">
        <v>10</v>
      </c>
      <c r="G265" s="193"/>
      <c r="H265" s="500"/>
      <c r="I265" s="528" t="s">
        <v>660</v>
      </c>
      <c r="K265" s="72"/>
    </row>
    <row r="266" spans="1:11" ht="14.15" customHeight="1" outlineLevel="1" x14ac:dyDescent="0.35">
      <c r="B266" s="20">
        <f>B265+0.1</f>
        <v>3.6100000000000003</v>
      </c>
      <c r="C266" s="3" t="s">
        <v>315</v>
      </c>
      <c r="D266" s="69"/>
      <c r="E266" s="221" t="s">
        <v>10</v>
      </c>
      <c r="F266" s="307" t="s">
        <v>10</v>
      </c>
      <c r="G266" s="256"/>
      <c r="H266" s="496"/>
      <c r="I266" s="528" t="s">
        <v>660</v>
      </c>
      <c r="K266" s="72"/>
    </row>
    <row r="267" spans="1:11" s="72" customFormat="1" ht="14.15" customHeight="1" outlineLevel="1" x14ac:dyDescent="0.35">
      <c r="A267" s="270"/>
      <c r="B267" s="20">
        <f>B266+0.1</f>
        <v>3.7100000000000004</v>
      </c>
      <c r="C267" s="555" t="s">
        <v>253</v>
      </c>
      <c r="D267" s="555"/>
      <c r="E267" s="225" t="s">
        <v>10</v>
      </c>
      <c r="F267" s="307" t="s">
        <v>10</v>
      </c>
      <c r="G267" s="193"/>
      <c r="H267" s="500"/>
      <c r="I267" s="528" t="s">
        <v>660</v>
      </c>
    </row>
    <row r="268" spans="1:11" s="72" customFormat="1" ht="14.15" customHeight="1" outlineLevel="1" x14ac:dyDescent="0.35">
      <c r="A268" s="270"/>
      <c r="B268" s="643" t="s">
        <v>563</v>
      </c>
      <c r="C268" s="644"/>
      <c r="D268" s="644"/>
      <c r="E268" s="644"/>
      <c r="F268" s="644"/>
      <c r="G268" s="644"/>
      <c r="H268" s="514"/>
      <c r="I268" s="528"/>
      <c r="K268" s="87"/>
    </row>
    <row r="269" spans="1:11" s="72" customFormat="1" ht="14.15" customHeight="1" outlineLevel="1" x14ac:dyDescent="0.35">
      <c r="A269" s="270"/>
      <c r="B269" s="22">
        <f>B267+0.1</f>
        <v>3.8100000000000005</v>
      </c>
      <c r="C269" s="647" t="s">
        <v>739</v>
      </c>
      <c r="D269" s="647"/>
      <c r="E269" s="184">
        <v>3</v>
      </c>
      <c r="F269" s="517"/>
      <c r="G269" s="263"/>
      <c r="H269" s="500"/>
      <c r="I269" s="528" t="s">
        <v>660</v>
      </c>
      <c r="K269" s="87"/>
    </row>
    <row r="270" spans="1:11" ht="14.15" customHeight="1" outlineLevel="1" x14ac:dyDescent="0.35">
      <c r="B270" s="393" t="s">
        <v>706</v>
      </c>
      <c r="C270" s="394"/>
      <c r="D270" s="394"/>
      <c r="E270" s="394"/>
      <c r="F270" s="394"/>
      <c r="G270" s="308"/>
      <c r="H270" s="482"/>
      <c r="I270" s="528"/>
      <c r="K270" s="72"/>
    </row>
    <row r="271" spans="1:11" s="72" customFormat="1" ht="14.15" customHeight="1" outlineLevel="1" x14ac:dyDescent="0.35">
      <c r="A271" s="270"/>
      <c r="B271" s="22">
        <f>B269+0.1</f>
        <v>3.9100000000000006</v>
      </c>
      <c r="C271" s="613" t="s">
        <v>770</v>
      </c>
      <c r="D271" s="613"/>
      <c r="E271" s="184">
        <v>4</v>
      </c>
      <c r="F271" s="523"/>
      <c r="G271" s="259"/>
      <c r="H271" s="495"/>
      <c r="I271" s="528" t="s">
        <v>660</v>
      </c>
    </row>
    <row r="272" spans="1:11" s="72" customFormat="1" ht="14.15" customHeight="1" outlineLevel="1" x14ac:dyDescent="0.35">
      <c r="A272" s="270"/>
      <c r="B272" s="24">
        <v>3.1</v>
      </c>
      <c r="C272" s="555" t="s">
        <v>194</v>
      </c>
      <c r="D272" s="555"/>
      <c r="E272" s="184">
        <v>2</v>
      </c>
      <c r="F272" s="519"/>
      <c r="G272" s="193"/>
      <c r="H272" s="495"/>
      <c r="I272" s="528" t="s">
        <v>660</v>
      </c>
      <c r="K272" s="87"/>
    </row>
    <row r="273" spans="1:11" ht="14.15" customHeight="1" outlineLevel="1" x14ac:dyDescent="0.35">
      <c r="A273" s="270"/>
      <c r="B273" s="24">
        <f>B272+0.01</f>
        <v>3.11</v>
      </c>
      <c r="C273" s="647" t="s">
        <v>195</v>
      </c>
      <c r="D273" s="647"/>
      <c r="E273" s="184">
        <v>1</v>
      </c>
      <c r="F273" s="519"/>
      <c r="G273" s="193"/>
      <c r="H273" s="495"/>
      <c r="I273" s="528" t="s">
        <v>660</v>
      </c>
      <c r="K273" s="72"/>
    </row>
    <row r="274" spans="1:11" ht="14.15" customHeight="1" outlineLevel="1" x14ac:dyDescent="0.35">
      <c r="B274" s="347" t="s">
        <v>556</v>
      </c>
      <c r="C274" s="348"/>
      <c r="D274" s="348"/>
      <c r="E274" s="348"/>
      <c r="F274" s="348"/>
      <c r="G274" s="348"/>
      <c r="H274" s="490"/>
      <c r="I274" s="528"/>
      <c r="K274" s="270"/>
    </row>
    <row r="275" spans="1:11" ht="14.15" customHeight="1" outlineLevel="1" x14ac:dyDescent="0.3">
      <c r="B275" s="24" t="s">
        <v>461</v>
      </c>
      <c r="C275" s="258" t="s">
        <v>259</v>
      </c>
      <c r="D275" s="56"/>
      <c r="E275" s="583" t="s">
        <v>34</v>
      </c>
      <c r="F275" s="584"/>
      <c r="G275" s="585"/>
      <c r="H275" s="485"/>
      <c r="I275" s="528" t="s">
        <v>660</v>
      </c>
      <c r="K275" s="72"/>
    </row>
    <row r="276" spans="1:11" s="72" customFormat="1" ht="14.15" customHeight="1" outlineLevel="1" x14ac:dyDescent="0.35">
      <c r="A276" s="270"/>
      <c r="B276" s="25"/>
      <c r="C276" s="267" t="s">
        <v>761</v>
      </c>
      <c r="D276" s="269" t="s">
        <v>260</v>
      </c>
      <c r="E276" s="184">
        <v>2</v>
      </c>
      <c r="F276" s="648"/>
      <c r="G276" s="562"/>
      <c r="H276" s="502"/>
      <c r="I276" s="528" t="s">
        <v>660</v>
      </c>
      <c r="K276" s="87"/>
    </row>
    <row r="277" spans="1:11" s="72" customFormat="1" ht="14.15" customHeight="1" outlineLevel="1" x14ac:dyDescent="0.35">
      <c r="A277" s="270"/>
      <c r="B277" s="26"/>
      <c r="C277" s="268" t="s">
        <v>760</v>
      </c>
      <c r="D277" s="69" t="s">
        <v>568</v>
      </c>
      <c r="E277" s="184">
        <v>2</v>
      </c>
      <c r="F277" s="649"/>
      <c r="G277" s="563"/>
      <c r="H277" s="502"/>
      <c r="I277" s="528" t="s">
        <v>660</v>
      </c>
      <c r="K277" s="87"/>
    </row>
    <row r="278" spans="1:11" s="72" customFormat="1" ht="14.15" customHeight="1" outlineLevel="1" x14ac:dyDescent="0.3">
      <c r="A278" s="270"/>
      <c r="B278" s="352" t="s">
        <v>408</v>
      </c>
      <c r="C278" s="270" t="s">
        <v>568</v>
      </c>
      <c r="D278" s="39"/>
      <c r="E278" s="588" t="s">
        <v>35</v>
      </c>
      <c r="F278" s="589"/>
      <c r="G278" s="590"/>
      <c r="H278" s="485"/>
      <c r="I278" s="528" t="s">
        <v>660</v>
      </c>
      <c r="K278" s="87"/>
    </row>
    <row r="279" spans="1:11" s="72" customFormat="1" ht="35.25" customHeight="1" outlineLevel="1" x14ac:dyDescent="0.35">
      <c r="A279" s="270"/>
      <c r="B279" s="25"/>
      <c r="C279" s="267">
        <v>1</v>
      </c>
      <c r="D279" s="5" t="s">
        <v>272</v>
      </c>
      <c r="E279" s="184">
        <v>3</v>
      </c>
      <c r="F279" s="522"/>
      <c r="G279" s="193"/>
      <c r="H279" s="495"/>
      <c r="I279" s="528" t="s">
        <v>660</v>
      </c>
    </row>
    <row r="280" spans="1:11" s="72" customFormat="1" ht="14.15" customHeight="1" outlineLevel="1" x14ac:dyDescent="0.35">
      <c r="A280" s="270"/>
      <c r="B280" s="25"/>
      <c r="C280" s="267">
        <v>2</v>
      </c>
      <c r="D280" s="1" t="s">
        <v>569</v>
      </c>
      <c r="E280" s="184">
        <v>3</v>
      </c>
      <c r="F280" s="522"/>
      <c r="G280" s="193"/>
      <c r="H280" s="495"/>
      <c r="I280" s="528" t="s">
        <v>660</v>
      </c>
    </row>
    <row r="281" spans="1:11" s="72" customFormat="1" ht="14.15" customHeight="1" outlineLevel="1" x14ac:dyDescent="0.35">
      <c r="A281" s="270"/>
      <c r="B281" s="27" t="s">
        <v>604</v>
      </c>
      <c r="C281" s="250" t="s">
        <v>70</v>
      </c>
      <c r="D281" s="250"/>
      <c r="E281" s="184">
        <v>1</v>
      </c>
      <c r="F281" s="519"/>
      <c r="G281" s="260"/>
      <c r="H281" s="500"/>
      <c r="I281" s="528" t="s">
        <v>655</v>
      </c>
    </row>
    <row r="282" spans="1:11" s="72" customFormat="1" ht="14.15" customHeight="1" outlineLevel="1" x14ac:dyDescent="0.3">
      <c r="A282" s="270"/>
      <c r="B282" s="25" t="s">
        <v>605</v>
      </c>
      <c r="C282" s="1" t="s">
        <v>1380</v>
      </c>
      <c r="D282" s="269"/>
      <c r="E282" s="650" t="s">
        <v>34</v>
      </c>
      <c r="F282" s="651"/>
      <c r="G282" s="652"/>
      <c r="H282" s="485"/>
      <c r="I282" s="528" t="s">
        <v>660</v>
      </c>
    </row>
    <row r="283" spans="1:11" s="72" customFormat="1" ht="14.15" customHeight="1" outlineLevel="1" x14ac:dyDescent="0.35">
      <c r="A283" s="270"/>
      <c r="B283" s="25"/>
      <c r="C283" s="267" t="s">
        <v>761</v>
      </c>
      <c r="D283" s="269" t="s">
        <v>254</v>
      </c>
      <c r="E283" s="184">
        <v>2</v>
      </c>
      <c r="F283" s="564"/>
      <c r="G283" s="564"/>
      <c r="H283" s="496"/>
      <c r="I283" s="528" t="s">
        <v>660</v>
      </c>
    </row>
    <row r="284" spans="1:11" s="72" customFormat="1" ht="14.15" customHeight="1" outlineLevel="1" x14ac:dyDescent="0.35">
      <c r="A284" s="270"/>
      <c r="B284" s="25"/>
      <c r="C284" s="268" t="s">
        <v>760</v>
      </c>
      <c r="D284" s="1" t="s">
        <v>255</v>
      </c>
      <c r="E284" s="184">
        <v>3</v>
      </c>
      <c r="F284" s="564"/>
      <c r="G284" s="564"/>
      <c r="H284" s="496"/>
      <c r="I284" s="528" t="s">
        <v>660</v>
      </c>
    </row>
    <row r="285" spans="1:11" s="72" customFormat="1" ht="14.15" customHeight="1" outlineLevel="1" x14ac:dyDescent="0.35">
      <c r="A285" s="270"/>
      <c r="B285" s="24" t="s">
        <v>409</v>
      </c>
      <c r="C285" s="560" t="s">
        <v>771</v>
      </c>
      <c r="D285" s="561"/>
      <c r="E285" s="184">
        <v>3</v>
      </c>
      <c r="F285" s="522"/>
      <c r="G285" s="259"/>
      <c r="H285" s="502"/>
      <c r="I285" s="528" t="s">
        <v>660</v>
      </c>
    </row>
    <row r="286" spans="1:11" s="72" customFormat="1" ht="26.5" customHeight="1" outlineLevel="1" x14ac:dyDescent="0.35">
      <c r="A286" s="270"/>
      <c r="B286" s="774" t="s">
        <v>560</v>
      </c>
      <c r="C286" s="787"/>
      <c r="D286" s="787"/>
      <c r="E286" s="781"/>
      <c r="F286" s="779"/>
      <c r="G286" s="777"/>
      <c r="H286" s="782"/>
      <c r="I286" s="528"/>
    </row>
    <row r="287" spans="1:11" ht="14.15" customHeight="1" outlineLevel="1" x14ac:dyDescent="0.35">
      <c r="B287" s="374" t="s">
        <v>550</v>
      </c>
      <c r="C287" s="366"/>
      <c r="D287" s="366"/>
      <c r="E287" s="375"/>
      <c r="F287" s="366"/>
      <c r="G287" s="313"/>
      <c r="H287" s="483"/>
      <c r="I287" s="528"/>
      <c r="K287" s="72"/>
    </row>
    <row r="288" spans="1:11" ht="14.15" customHeight="1" outlineLevel="1" x14ac:dyDescent="0.35">
      <c r="B288" s="20" t="s">
        <v>418</v>
      </c>
      <c r="C288" s="555" t="s">
        <v>175</v>
      </c>
      <c r="D288" s="555"/>
      <c r="E288" s="196" t="s">
        <v>10</v>
      </c>
      <c r="F288" s="202" t="s">
        <v>10</v>
      </c>
      <c r="G288" s="310"/>
      <c r="H288" s="487"/>
      <c r="I288" s="528" t="s">
        <v>658</v>
      </c>
      <c r="K288" s="72"/>
    </row>
    <row r="289" spans="2:11" s="269" customFormat="1" ht="14.15" customHeight="1" outlineLevel="1" x14ac:dyDescent="0.3">
      <c r="B289" s="352" t="s">
        <v>419</v>
      </c>
      <c r="C289" s="270" t="s">
        <v>1381</v>
      </c>
      <c r="D289" s="270"/>
      <c r="E289" s="601" t="s">
        <v>37</v>
      </c>
      <c r="F289" s="602"/>
      <c r="G289" s="603"/>
      <c r="H289" s="485"/>
      <c r="I289" s="528" t="s">
        <v>660</v>
      </c>
    </row>
    <row r="290" spans="2:11" s="269" customFormat="1" ht="14.15" customHeight="1" outlineLevel="1" x14ac:dyDescent="0.35">
      <c r="B290" s="22"/>
      <c r="C290" s="267">
        <v>1</v>
      </c>
      <c r="D290" s="5" t="s">
        <v>714</v>
      </c>
      <c r="E290" s="203" t="s">
        <v>10</v>
      </c>
      <c r="F290" s="307" t="s">
        <v>10</v>
      </c>
      <c r="G290" s="200"/>
      <c r="H290" s="500"/>
      <c r="I290" s="528" t="s">
        <v>660</v>
      </c>
      <c r="K290" s="320"/>
    </row>
    <row r="291" spans="2:11" s="270" customFormat="1" ht="14.15" customHeight="1" outlineLevel="1" x14ac:dyDescent="0.35">
      <c r="B291" s="23"/>
      <c r="C291" s="268">
        <v>2</v>
      </c>
      <c r="D291" s="44" t="s">
        <v>234</v>
      </c>
      <c r="E291" s="203" t="s">
        <v>10</v>
      </c>
      <c r="F291" s="307" t="s">
        <v>10</v>
      </c>
      <c r="G291" s="200"/>
      <c r="H291" s="500"/>
      <c r="I291" s="528" t="s">
        <v>660</v>
      </c>
      <c r="K291" s="269"/>
    </row>
    <row r="292" spans="2:11" s="269" customFormat="1" ht="14.15" customHeight="1" outlineLevel="1" x14ac:dyDescent="0.3">
      <c r="B292" s="352" t="s">
        <v>565</v>
      </c>
      <c r="C292" s="448" t="s">
        <v>1382</v>
      </c>
      <c r="D292" s="62"/>
      <c r="E292" s="601" t="s">
        <v>37</v>
      </c>
      <c r="F292" s="602"/>
      <c r="G292" s="603"/>
      <c r="H292" s="485"/>
      <c r="I292" s="528" t="s">
        <v>660</v>
      </c>
    </row>
    <row r="293" spans="2:11" s="269" customFormat="1" ht="14.15" customHeight="1" outlineLevel="1" x14ac:dyDescent="0.35">
      <c r="B293" s="22"/>
      <c r="C293" s="267">
        <v>1</v>
      </c>
      <c r="D293" s="447" t="s">
        <v>235</v>
      </c>
      <c r="E293" s="203" t="s">
        <v>10</v>
      </c>
      <c r="F293" s="307" t="s">
        <v>10</v>
      </c>
      <c r="G293" s="200"/>
      <c r="H293" s="500"/>
      <c r="I293" s="528" t="s">
        <v>660</v>
      </c>
      <c r="K293" s="320"/>
    </row>
    <row r="294" spans="2:11" s="270" customFormat="1" ht="14.15" customHeight="1" outlineLevel="1" x14ac:dyDescent="0.35">
      <c r="B294" s="23"/>
      <c r="C294" s="267">
        <v>2</v>
      </c>
      <c r="D294" s="1" t="s">
        <v>234</v>
      </c>
      <c r="E294" s="203" t="s">
        <v>10</v>
      </c>
      <c r="F294" s="307" t="s">
        <v>10</v>
      </c>
      <c r="G294" s="200"/>
      <c r="H294" s="500"/>
      <c r="I294" s="528" t="s">
        <v>660</v>
      </c>
      <c r="K294" s="269"/>
    </row>
    <row r="295" spans="2:11" ht="14.15" customHeight="1" outlineLevel="1" x14ac:dyDescent="0.35">
      <c r="B295" s="393" t="s">
        <v>559</v>
      </c>
      <c r="C295" s="394"/>
      <c r="D295" s="394"/>
      <c r="E295" s="394"/>
      <c r="F295" s="394"/>
      <c r="G295" s="308"/>
      <c r="H295" s="482"/>
      <c r="I295" s="528"/>
      <c r="K295" s="72"/>
    </row>
    <row r="296" spans="2:11" ht="14.15" customHeight="1" outlineLevel="1" x14ac:dyDescent="0.35">
      <c r="B296" s="352" t="s">
        <v>566</v>
      </c>
      <c r="C296" s="1" t="s">
        <v>748</v>
      </c>
      <c r="D296" s="269"/>
      <c r="E296" s="184">
        <v>2</v>
      </c>
      <c r="F296" s="519"/>
      <c r="G296" s="310"/>
      <c r="H296" s="500"/>
      <c r="I296" s="528" t="s">
        <v>658</v>
      </c>
    </row>
    <row r="297" spans="2:11" ht="14.15" customHeight="1" outlineLevel="1" x14ac:dyDescent="0.35">
      <c r="B297" s="379" t="s">
        <v>556</v>
      </c>
      <c r="C297" s="364"/>
      <c r="D297" s="364"/>
      <c r="E297" s="380"/>
      <c r="F297" s="364"/>
      <c r="G297" s="348"/>
      <c r="H297" s="490"/>
      <c r="I297" s="528"/>
    </row>
    <row r="298" spans="2:11" ht="14.15" customHeight="1" outlineLevel="1" x14ac:dyDescent="0.3">
      <c r="B298" s="22" t="s">
        <v>420</v>
      </c>
      <c r="C298" s="1" t="s">
        <v>1381</v>
      </c>
      <c r="D298" s="269"/>
      <c r="E298" s="570" t="s">
        <v>35</v>
      </c>
      <c r="F298" s="571"/>
      <c r="G298" s="572"/>
      <c r="H298" s="485"/>
      <c r="I298" s="528" t="s">
        <v>658</v>
      </c>
    </row>
    <row r="299" spans="2:11" ht="14.15" customHeight="1" outlineLevel="1" x14ac:dyDescent="0.35">
      <c r="B299" s="22"/>
      <c r="C299" s="267">
        <v>1</v>
      </c>
      <c r="D299" s="253" t="s">
        <v>236</v>
      </c>
      <c r="E299" s="184">
        <v>2</v>
      </c>
      <c r="F299" s="519"/>
      <c r="G299" s="310"/>
      <c r="H299" s="487"/>
      <c r="I299" s="528" t="s">
        <v>658</v>
      </c>
    </row>
    <row r="300" spans="2:11" ht="14.15" customHeight="1" outlineLevel="1" x14ac:dyDescent="0.35">
      <c r="B300" s="23"/>
      <c r="C300" s="268">
        <v>2</v>
      </c>
      <c r="D300" s="3" t="s">
        <v>237</v>
      </c>
      <c r="E300" s="184">
        <v>2</v>
      </c>
      <c r="F300" s="519"/>
      <c r="G300" s="310"/>
      <c r="H300" s="487"/>
      <c r="I300" s="528" t="s">
        <v>658</v>
      </c>
    </row>
    <row r="301" spans="2:11" ht="14.15" customHeight="1" x14ac:dyDescent="0.3">
      <c r="B301" s="427" t="s">
        <v>699</v>
      </c>
      <c r="C301" s="371"/>
      <c r="D301" s="405"/>
      <c r="E301" s="381"/>
      <c r="F301" s="406">
        <f>SUM(F183:F300)</f>
        <v>0</v>
      </c>
      <c r="G301" s="335">
        <f>SUMIF(G183:G300,"Y",F183:F300)</f>
        <v>0</v>
      </c>
      <c r="H301" s="494"/>
      <c r="I301" s="528"/>
    </row>
    <row r="302" spans="2:11" ht="20.149999999999999" customHeight="1" x14ac:dyDescent="0.35">
      <c r="B302" s="336"/>
      <c r="C302" s="324"/>
      <c r="D302" s="325"/>
      <c r="E302" s="326"/>
      <c r="F302" s="337"/>
      <c r="G302" s="338"/>
      <c r="H302" s="479"/>
      <c r="I302" s="528"/>
    </row>
    <row r="303" spans="2:11" ht="26.5" customHeight="1" x14ac:dyDescent="0.35">
      <c r="B303" s="595" t="s">
        <v>97</v>
      </c>
      <c r="C303" s="596"/>
      <c r="D303" s="596"/>
      <c r="E303" s="596"/>
      <c r="F303" s="596"/>
      <c r="G303" s="597"/>
      <c r="H303" s="493"/>
      <c r="I303" s="528"/>
    </row>
    <row r="304" spans="2:11" ht="26.5" customHeight="1" outlineLevel="1" x14ac:dyDescent="0.35">
      <c r="B304" s="774" t="s">
        <v>564</v>
      </c>
      <c r="C304" s="779"/>
      <c r="D304" s="779"/>
      <c r="E304" s="781"/>
      <c r="F304" s="779"/>
      <c r="G304" s="777"/>
      <c r="H304" s="782"/>
      <c r="I304" s="528"/>
    </row>
    <row r="305" spans="1:11" ht="14.15" customHeight="1" outlineLevel="1" x14ac:dyDescent="0.35">
      <c r="B305" s="374" t="s">
        <v>550</v>
      </c>
      <c r="C305" s="366"/>
      <c r="D305" s="366"/>
      <c r="E305" s="375"/>
      <c r="F305" s="366"/>
      <c r="G305" s="313"/>
      <c r="H305" s="483"/>
      <c r="I305" s="528"/>
    </row>
    <row r="306" spans="1:11" ht="26.5" customHeight="1" outlineLevel="1" x14ac:dyDescent="0.3">
      <c r="B306" s="289">
        <v>1</v>
      </c>
      <c r="C306" s="609" t="s">
        <v>1383</v>
      </c>
      <c r="D306" s="609"/>
      <c r="E306" s="606" t="s">
        <v>37</v>
      </c>
      <c r="F306" s="607"/>
      <c r="G306" s="608"/>
      <c r="H306" s="485"/>
      <c r="I306" s="528" t="s">
        <v>654</v>
      </c>
    </row>
    <row r="307" spans="1:11" s="72" customFormat="1" ht="24" customHeight="1" outlineLevel="1" x14ac:dyDescent="0.35">
      <c r="A307" s="270"/>
      <c r="B307" s="289"/>
      <c r="C307" s="267">
        <v>1</v>
      </c>
      <c r="D307" s="372" t="s">
        <v>176</v>
      </c>
      <c r="E307" s="196" t="s">
        <v>10</v>
      </c>
      <c r="F307" s="202" t="s">
        <v>10</v>
      </c>
      <c r="G307" s="310"/>
      <c r="H307" s="496"/>
      <c r="I307" s="528" t="s">
        <v>654</v>
      </c>
      <c r="K307" s="87"/>
    </row>
    <row r="308" spans="1:11" ht="14.15" customHeight="1" outlineLevel="1" x14ac:dyDescent="0.35">
      <c r="B308" s="289"/>
      <c r="C308" s="267">
        <v>2</v>
      </c>
      <c r="D308" s="372" t="s">
        <v>177</v>
      </c>
      <c r="E308" s="229" t="s">
        <v>10</v>
      </c>
      <c r="F308" s="202" t="s">
        <v>10</v>
      </c>
      <c r="G308" s="256"/>
      <c r="H308" s="496"/>
      <c r="I308" s="528" t="s">
        <v>654</v>
      </c>
    </row>
    <row r="309" spans="1:11" ht="26.5" customHeight="1" outlineLevel="1" x14ac:dyDescent="0.35">
      <c r="B309" s="289"/>
      <c r="C309" s="267">
        <v>3</v>
      </c>
      <c r="D309" s="372" t="s">
        <v>501</v>
      </c>
      <c r="E309" s="229" t="s">
        <v>10</v>
      </c>
      <c r="F309" s="202" t="s">
        <v>10</v>
      </c>
      <c r="G309" s="256"/>
      <c r="H309" s="496"/>
      <c r="I309" s="528" t="s">
        <v>654</v>
      </c>
    </row>
    <row r="310" spans="1:11" ht="14.15" customHeight="1" outlineLevel="1" x14ac:dyDescent="0.35">
      <c r="B310" s="289"/>
      <c r="C310" s="267">
        <v>4</v>
      </c>
      <c r="D310" s="372" t="s">
        <v>293</v>
      </c>
      <c r="E310" s="229" t="s">
        <v>10</v>
      </c>
      <c r="F310" s="202" t="s">
        <v>10</v>
      </c>
      <c r="G310" s="256"/>
      <c r="H310" s="496"/>
      <c r="I310" s="528" t="s">
        <v>654</v>
      </c>
      <c r="K310" s="72"/>
    </row>
    <row r="311" spans="1:11" ht="14.15" customHeight="1" outlineLevel="1" x14ac:dyDescent="0.35">
      <c r="B311" s="289"/>
      <c r="C311" s="267">
        <v>5</v>
      </c>
      <c r="D311" s="372" t="s">
        <v>502</v>
      </c>
      <c r="E311" s="229" t="s">
        <v>10</v>
      </c>
      <c r="F311" s="202" t="s">
        <v>10</v>
      </c>
      <c r="G311" s="256"/>
      <c r="H311" s="496"/>
      <c r="I311" s="528" t="s">
        <v>654</v>
      </c>
    </row>
    <row r="312" spans="1:11" s="269" customFormat="1" ht="14.15" customHeight="1" outlineLevel="1" x14ac:dyDescent="0.35">
      <c r="B312" s="289"/>
      <c r="C312" s="267">
        <v>6</v>
      </c>
      <c r="D312" s="372" t="s">
        <v>756</v>
      </c>
      <c r="E312" s="229"/>
      <c r="F312" s="202"/>
      <c r="G312" s="442"/>
      <c r="H312" s="496"/>
      <c r="I312" s="528"/>
    </row>
    <row r="313" spans="1:11" ht="26.5" customHeight="1" outlineLevel="1" x14ac:dyDescent="0.35">
      <c r="B313" s="289"/>
      <c r="C313" s="267">
        <v>7</v>
      </c>
      <c r="D313" s="372" t="s">
        <v>317</v>
      </c>
      <c r="E313" s="229" t="s">
        <v>10</v>
      </c>
      <c r="F313" s="202" t="s">
        <v>10</v>
      </c>
      <c r="G313" s="256"/>
      <c r="H313" s="496"/>
      <c r="I313" s="528" t="s">
        <v>654</v>
      </c>
    </row>
    <row r="314" spans="1:11" ht="26.5" customHeight="1" outlineLevel="1" x14ac:dyDescent="0.35">
      <c r="B314" s="289"/>
      <c r="C314" s="267">
        <v>8</v>
      </c>
      <c r="D314" s="372" t="s">
        <v>667</v>
      </c>
      <c r="E314" s="229" t="s">
        <v>10</v>
      </c>
      <c r="F314" s="202" t="s">
        <v>10</v>
      </c>
      <c r="G314" s="256"/>
      <c r="H314" s="496"/>
      <c r="I314" s="528" t="s">
        <v>654</v>
      </c>
    </row>
    <row r="315" spans="1:11" ht="26.5" customHeight="1" outlineLevel="1" x14ac:dyDescent="0.35">
      <c r="B315" s="48"/>
      <c r="C315" s="268">
        <v>9</v>
      </c>
      <c r="D315" s="373" t="s">
        <v>669</v>
      </c>
      <c r="E315" s="229" t="s">
        <v>10</v>
      </c>
      <c r="F315" s="202" t="s">
        <v>10</v>
      </c>
      <c r="G315" s="256"/>
      <c r="H315" s="496"/>
      <c r="I315" s="528" t="s">
        <v>654</v>
      </c>
      <c r="J315" s="444"/>
    </row>
    <row r="316" spans="1:11" ht="14.15" customHeight="1" outlineLevel="1" x14ac:dyDescent="0.35">
      <c r="B316" s="291">
        <f>B306+0.1</f>
        <v>1.1000000000000001</v>
      </c>
      <c r="C316" s="555" t="s">
        <v>224</v>
      </c>
      <c r="D316" s="555"/>
      <c r="E316" s="184" t="s">
        <v>10</v>
      </c>
      <c r="F316" s="202" t="s">
        <v>10</v>
      </c>
      <c r="G316" s="261"/>
      <c r="H316" s="487"/>
      <c r="I316" s="528" t="s">
        <v>654</v>
      </c>
    </row>
    <row r="317" spans="1:11" ht="14.15" customHeight="1" outlineLevel="1" x14ac:dyDescent="0.35">
      <c r="B317" s="48">
        <f>B316+0.1</f>
        <v>1.2000000000000002</v>
      </c>
      <c r="C317" s="600" t="s">
        <v>258</v>
      </c>
      <c r="D317" s="600"/>
      <c r="E317" s="196" t="s">
        <v>10</v>
      </c>
      <c r="F317" s="202" t="s">
        <v>10</v>
      </c>
      <c r="G317" s="256"/>
      <c r="H317" s="496"/>
      <c r="I317" s="528" t="s">
        <v>654</v>
      </c>
    </row>
    <row r="318" spans="1:11" ht="14.15" customHeight="1" outlineLevel="1" x14ac:dyDescent="0.35">
      <c r="B318" s="48">
        <f>B317+0.1</f>
        <v>1.3000000000000003</v>
      </c>
      <c r="C318" s="3" t="s">
        <v>178</v>
      </c>
      <c r="D318" s="3"/>
      <c r="E318" s="196" t="s">
        <v>10</v>
      </c>
      <c r="F318" s="202" t="s">
        <v>10</v>
      </c>
      <c r="G318" s="256"/>
      <c r="H318" s="496"/>
      <c r="I318" s="528" t="s">
        <v>654</v>
      </c>
    </row>
    <row r="319" spans="1:11" ht="14.15" customHeight="1" outlineLevel="1" x14ac:dyDescent="0.35">
      <c r="B319" s="291">
        <f>B318+0.1</f>
        <v>1.4000000000000004</v>
      </c>
      <c r="C319" s="250" t="s">
        <v>41</v>
      </c>
      <c r="D319" s="250"/>
      <c r="E319" s="196" t="s">
        <v>10</v>
      </c>
      <c r="F319" s="202" t="s">
        <v>10</v>
      </c>
      <c r="G319" s="310"/>
      <c r="H319" s="496"/>
      <c r="I319" s="528" t="s">
        <v>654</v>
      </c>
    </row>
    <row r="320" spans="1:11" s="265" customFormat="1" ht="14.15" customHeight="1" outlineLevel="1" x14ac:dyDescent="0.35">
      <c r="B320" s="356" t="s">
        <v>606</v>
      </c>
      <c r="C320" s="386" t="s">
        <v>1384</v>
      </c>
      <c r="D320" s="449"/>
      <c r="E320" s="196" t="s">
        <v>10</v>
      </c>
      <c r="F320" s="202" t="s">
        <v>10</v>
      </c>
      <c r="G320" s="310"/>
      <c r="H320" s="496"/>
      <c r="I320" s="529"/>
    </row>
    <row r="321" spans="1:11" s="265" customFormat="1" ht="14.15" customHeight="1" outlineLevel="1" x14ac:dyDescent="0.35">
      <c r="B321" s="418"/>
      <c r="C321" s="354">
        <v>1</v>
      </c>
      <c r="D321" s="372" t="s">
        <v>1412</v>
      </c>
      <c r="E321" s="196" t="s">
        <v>10</v>
      </c>
      <c r="F321" s="202" t="s">
        <v>10</v>
      </c>
      <c r="G321" s="310"/>
      <c r="H321" s="496"/>
      <c r="I321" s="529"/>
    </row>
    <row r="322" spans="1:11" s="265" customFormat="1" ht="26.5" customHeight="1" outlineLevel="1" x14ac:dyDescent="0.35">
      <c r="B322" s="419"/>
      <c r="C322" s="353">
        <v>2</v>
      </c>
      <c r="D322" s="357" t="s">
        <v>1413</v>
      </c>
      <c r="E322" s="196" t="s">
        <v>10</v>
      </c>
      <c r="F322" s="202" t="s">
        <v>10</v>
      </c>
      <c r="G322" s="310"/>
      <c r="H322" s="496"/>
      <c r="I322" s="529"/>
    </row>
    <row r="323" spans="1:11" s="265" customFormat="1" ht="14.15" customHeight="1" outlineLevel="1" x14ac:dyDescent="0.35">
      <c r="B323" s="419" t="s">
        <v>607</v>
      </c>
      <c r="C323" s="604" t="s">
        <v>1422</v>
      </c>
      <c r="D323" s="605"/>
      <c r="E323" s="196" t="s">
        <v>10</v>
      </c>
      <c r="F323" s="202" t="s">
        <v>10</v>
      </c>
      <c r="G323" s="310"/>
      <c r="H323" s="496"/>
      <c r="I323" s="529"/>
    </row>
    <row r="324" spans="1:11" s="265" customFormat="1" ht="14.25" customHeight="1" outlineLevel="1" x14ac:dyDescent="0.35">
      <c r="B324" s="355" t="s">
        <v>608</v>
      </c>
      <c r="C324" s="604" t="s">
        <v>1415</v>
      </c>
      <c r="D324" s="605"/>
      <c r="E324" s="196" t="s">
        <v>10</v>
      </c>
      <c r="F324" s="202" t="s">
        <v>10</v>
      </c>
      <c r="G324" s="310"/>
      <c r="H324" s="496"/>
      <c r="I324" s="529"/>
    </row>
    <row r="325" spans="1:11" ht="14.15" customHeight="1" outlineLevel="1" x14ac:dyDescent="0.35">
      <c r="A325" s="87"/>
      <c r="B325" s="393" t="s">
        <v>706</v>
      </c>
      <c r="C325" s="394"/>
      <c r="D325" s="394"/>
      <c r="E325" s="394"/>
      <c r="F325" s="394"/>
      <c r="G325" s="308"/>
      <c r="H325" s="482"/>
      <c r="I325" s="528"/>
    </row>
    <row r="326" spans="1:11" ht="14.25" customHeight="1" outlineLevel="1" x14ac:dyDescent="0.35">
      <c r="A326" s="87"/>
      <c r="B326" s="48" t="s">
        <v>609</v>
      </c>
      <c r="C326" s="600" t="s">
        <v>1172</v>
      </c>
      <c r="D326" s="600"/>
      <c r="E326" s="184">
        <v>5</v>
      </c>
      <c r="F326" s="523"/>
      <c r="G326" s="249"/>
      <c r="H326" s="487"/>
      <c r="I326" s="528" t="s">
        <v>654</v>
      </c>
    </row>
    <row r="327" spans="1:11" s="269" customFormat="1" ht="14.15" customHeight="1" outlineLevel="1" x14ac:dyDescent="0.35">
      <c r="B327" s="388" t="s">
        <v>610</v>
      </c>
      <c r="C327" s="387" t="s">
        <v>570</v>
      </c>
      <c r="D327" s="385"/>
      <c r="E327" s="365">
        <v>3</v>
      </c>
      <c r="F327" s="522"/>
      <c r="G327" s="230"/>
      <c r="H327" s="487"/>
      <c r="I327" s="528" t="s">
        <v>654</v>
      </c>
      <c r="K327" s="87"/>
    </row>
    <row r="328" spans="1:11" ht="14.15" customHeight="1" outlineLevel="1" x14ac:dyDescent="0.35">
      <c r="A328" s="87"/>
      <c r="B328" s="643" t="s">
        <v>707</v>
      </c>
      <c r="C328" s="644"/>
      <c r="D328" s="644"/>
      <c r="E328" s="644"/>
      <c r="F328" s="644"/>
      <c r="G328" s="644"/>
      <c r="H328" s="514"/>
      <c r="I328" s="528"/>
    </row>
    <row r="329" spans="1:11" ht="14.15" customHeight="1" outlineLevel="1" x14ac:dyDescent="0.35">
      <c r="A329" s="87"/>
      <c r="B329" s="48" t="s">
        <v>526</v>
      </c>
      <c r="C329" s="594" t="s">
        <v>1414</v>
      </c>
      <c r="D329" s="594"/>
      <c r="E329" s="184">
        <v>2</v>
      </c>
      <c r="F329" s="519"/>
      <c r="G329" s="249"/>
      <c r="H329" s="487"/>
      <c r="I329" s="528" t="s">
        <v>654</v>
      </c>
    </row>
    <row r="330" spans="1:11" ht="14.15" customHeight="1" outlineLevel="1" x14ac:dyDescent="0.35">
      <c r="A330" s="87"/>
      <c r="B330" s="379" t="s">
        <v>556</v>
      </c>
      <c r="C330" s="364"/>
      <c r="D330" s="364"/>
      <c r="E330" s="380"/>
      <c r="F330" s="364"/>
      <c r="G330" s="348"/>
      <c r="H330" s="490"/>
      <c r="I330" s="528" t="s">
        <v>654</v>
      </c>
      <c r="K330" s="269"/>
    </row>
    <row r="331" spans="1:11" ht="14.15" customHeight="1" outlineLevel="1" x14ac:dyDescent="0.35">
      <c r="A331" s="87"/>
      <c r="B331" s="48" t="s">
        <v>445</v>
      </c>
      <c r="C331" s="3" t="s">
        <v>32</v>
      </c>
      <c r="D331" s="69"/>
      <c r="E331" s="184">
        <v>3</v>
      </c>
      <c r="F331" s="522"/>
      <c r="G331" s="256"/>
      <c r="H331" s="496"/>
      <c r="I331" s="528" t="s">
        <v>654</v>
      </c>
    </row>
    <row r="332" spans="1:11" ht="14.15" customHeight="1" outlineLevel="1" x14ac:dyDescent="0.35">
      <c r="A332" s="87"/>
      <c r="B332" s="49" t="s">
        <v>611</v>
      </c>
      <c r="C332" s="250" t="s">
        <v>396</v>
      </c>
      <c r="D332" s="70"/>
      <c r="E332" s="184">
        <v>3</v>
      </c>
      <c r="F332" s="522"/>
      <c r="G332" s="261"/>
      <c r="H332" s="487"/>
      <c r="I332" s="528" t="s">
        <v>654</v>
      </c>
    </row>
    <row r="333" spans="1:11" ht="14.15" customHeight="1" outlineLevel="1" x14ac:dyDescent="0.3">
      <c r="A333" s="87"/>
      <c r="B333" s="49" t="s">
        <v>612</v>
      </c>
      <c r="C333" s="258" t="s">
        <v>1385</v>
      </c>
      <c r="D333" s="245"/>
      <c r="E333" s="583" t="s">
        <v>35</v>
      </c>
      <c r="F333" s="584"/>
      <c r="G333" s="585"/>
      <c r="H333" s="485"/>
      <c r="I333" s="528" t="s">
        <v>654</v>
      </c>
    </row>
    <row r="334" spans="1:11" ht="14.15" customHeight="1" outlineLevel="1" x14ac:dyDescent="0.35">
      <c r="A334" s="87"/>
      <c r="B334" s="32"/>
      <c r="C334" s="267">
        <v>1</v>
      </c>
      <c r="D334" s="1" t="s">
        <v>68</v>
      </c>
      <c r="E334" s="184">
        <v>1</v>
      </c>
      <c r="F334" s="519"/>
      <c r="G334" s="455"/>
      <c r="H334" s="498"/>
      <c r="I334" s="528" t="s">
        <v>654</v>
      </c>
    </row>
    <row r="335" spans="1:11" ht="14.15" customHeight="1" outlineLevel="1" x14ac:dyDescent="0.35">
      <c r="A335" s="87"/>
      <c r="B335" s="32"/>
      <c r="C335" s="267">
        <v>2</v>
      </c>
      <c r="D335" s="5" t="s">
        <v>69</v>
      </c>
      <c r="E335" s="191">
        <v>2</v>
      </c>
      <c r="F335" s="519"/>
      <c r="G335" s="460"/>
      <c r="H335" s="510"/>
      <c r="I335" s="528" t="s">
        <v>654</v>
      </c>
    </row>
    <row r="336" spans="1:11" s="269" customFormat="1" ht="14.15" customHeight="1" outlineLevel="1" x14ac:dyDescent="0.3">
      <c r="B336" s="216" t="s">
        <v>613</v>
      </c>
      <c r="C336" s="457" t="s">
        <v>1402</v>
      </c>
      <c r="D336" s="463"/>
      <c r="E336" s="639" t="s">
        <v>34</v>
      </c>
      <c r="F336" s="640"/>
      <c r="G336" s="641"/>
      <c r="H336" s="485"/>
      <c r="I336" s="528"/>
    </row>
    <row r="337" spans="1:11" s="269" customFormat="1" ht="14.15" customHeight="1" outlineLevel="1" x14ac:dyDescent="0.35">
      <c r="B337" s="388"/>
      <c r="C337" s="465" t="s">
        <v>21</v>
      </c>
      <c r="D337" s="389" t="s">
        <v>571</v>
      </c>
      <c r="E337" s="462">
        <v>3</v>
      </c>
      <c r="F337" s="562"/>
      <c r="G337" s="573"/>
      <c r="H337" s="656"/>
      <c r="I337" s="528" t="s">
        <v>654</v>
      </c>
      <c r="K337" s="87"/>
    </row>
    <row r="338" spans="1:11" s="269" customFormat="1" ht="14.15" customHeight="1" outlineLevel="1" x14ac:dyDescent="0.35">
      <c r="B338" s="388"/>
      <c r="C338" s="465" t="s">
        <v>22</v>
      </c>
      <c r="D338" s="458" t="s">
        <v>1423</v>
      </c>
      <c r="E338" s="365">
        <v>4</v>
      </c>
      <c r="F338" s="611"/>
      <c r="G338" s="574"/>
      <c r="H338" s="657"/>
      <c r="I338" s="528" t="s">
        <v>654</v>
      </c>
      <c r="K338" s="87"/>
    </row>
    <row r="339" spans="1:11" s="269" customFormat="1" ht="14.15" customHeight="1" outlineLevel="1" x14ac:dyDescent="0.35">
      <c r="B339" s="388"/>
      <c r="C339" s="466" t="s">
        <v>762</v>
      </c>
      <c r="D339" s="458" t="s">
        <v>572</v>
      </c>
      <c r="E339" s="365">
        <v>4</v>
      </c>
      <c r="F339" s="611"/>
      <c r="G339" s="574"/>
      <c r="H339" s="658"/>
      <c r="I339" s="528" t="s">
        <v>654</v>
      </c>
      <c r="K339" s="87"/>
    </row>
    <row r="340" spans="1:11" ht="14.15" customHeight="1" outlineLevel="1" x14ac:dyDescent="0.35">
      <c r="B340" s="216" t="s">
        <v>747</v>
      </c>
      <c r="C340" s="593" t="s">
        <v>516</v>
      </c>
      <c r="D340" s="561"/>
      <c r="E340" s="191">
        <v>2</v>
      </c>
      <c r="F340" s="519"/>
      <c r="G340" s="455"/>
      <c r="H340" s="487"/>
      <c r="I340" s="528" t="s">
        <v>654</v>
      </c>
      <c r="K340" s="269"/>
    </row>
    <row r="341" spans="1:11" s="320" customFormat="1" ht="26.5" customHeight="1" outlineLevel="1" x14ac:dyDescent="0.35">
      <c r="B341" s="774" t="s">
        <v>100</v>
      </c>
      <c r="C341" s="775"/>
      <c r="D341" s="775"/>
      <c r="E341" s="777"/>
      <c r="F341" s="775"/>
      <c r="G341" s="777"/>
      <c r="H341" s="778"/>
      <c r="I341" s="528"/>
      <c r="K341" s="269"/>
    </row>
    <row r="342" spans="1:11" ht="14.15" customHeight="1" outlineLevel="1" x14ac:dyDescent="0.35">
      <c r="B342" s="374" t="s">
        <v>550</v>
      </c>
      <c r="C342" s="366"/>
      <c r="D342" s="366"/>
      <c r="E342" s="375"/>
      <c r="F342" s="366"/>
      <c r="G342" s="313"/>
      <c r="H342" s="483"/>
      <c r="I342" s="528"/>
      <c r="K342" s="269"/>
    </row>
    <row r="343" spans="1:11" ht="14.15" customHeight="1" outlineLevel="1" x14ac:dyDescent="0.35">
      <c r="B343" s="289">
        <v>2</v>
      </c>
      <c r="C343" s="600" t="s">
        <v>164</v>
      </c>
      <c r="D343" s="600"/>
      <c r="E343" s="221" t="s">
        <v>10</v>
      </c>
      <c r="F343" s="202" t="s">
        <v>10</v>
      </c>
      <c r="G343" s="249"/>
      <c r="H343" s="496"/>
      <c r="I343" s="528" t="s">
        <v>654</v>
      </c>
    </row>
    <row r="344" spans="1:11" ht="14.15" customHeight="1" outlineLevel="1" x14ac:dyDescent="0.35">
      <c r="B344" s="49">
        <f t="shared" ref="B344:B349" si="1">B343+0.1</f>
        <v>2.1</v>
      </c>
      <c r="C344" s="250" t="s">
        <v>160</v>
      </c>
      <c r="D344" s="70"/>
      <c r="E344" s="184" t="s">
        <v>10</v>
      </c>
      <c r="F344" s="202" t="s">
        <v>10</v>
      </c>
      <c r="G344" s="261"/>
      <c r="H344" s="487"/>
      <c r="I344" s="528" t="s">
        <v>654</v>
      </c>
      <c r="K344" s="320"/>
    </row>
    <row r="345" spans="1:11" ht="14.15" customHeight="1" outlineLevel="1" x14ac:dyDescent="0.35">
      <c r="B345" s="291">
        <f t="shared" si="1"/>
        <v>2.2000000000000002</v>
      </c>
      <c r="C345" s="555" t="s">
        <v>503</v>
      </c>
      <c r="D345" s="568"/>
      <c r="E345" s="184" t="s">
        <v>10</v>
      </c>
      <c r="F345" s="202" t="s">
        <v>10</v>
      </c>
      <c r="G345" s="261"/>
      <c r="H345" s="487"/>
      <c r="I345" s="528" t="s">
        <v>654</v>
      </c>
    </row>
    <row r="346" spans="1:11" ht="14.15" customHeight="1" outlineLevel="1" x14ac:dyDescent="0.35">
      <c r="B346" s="289">
        <f t="shared" si="1"/>
        <v>2.3000000000000003</v>
      </c>
      <c r="C346" s="555" t="s">
        <v>165</v>
      </c>
      <c r="D346" s="555"/>
      <c r="E346" s="184" t="s">
        <v>10</v>
      </c>
      <c r="F346" s="202" t="s">
        <v>10</v>
      </c>
      <c r="G346" s="261"/>
      <c r="H346" s="487"/>
      <c r="I346" s="528" t="s">
        <v>654</v>
      </c>
    </row>
    <row r="347" spans="1:11" s="72" customFormat="1" ht="14.15" customHeight="1" outlineLevel="1" x14ac:dyDescent="0.35">
      <c r="A347" s="270"/>
      <c r="B347" s="291">
        <f t="shared" si="1"/>
        <v>2.4000000000000004</v>
      </c>
      <c r="C347" s="555" t="s">
        <v>318</v>
      </c>
      <c r="D347" s="555"/>
      <c r="E347" s="184" t="s">
        <v>10</v>
      </c>
      <c r="F347" s="202" t="s">
        <v>10</v>
      </c>
      <c r="G347" s="261"/>
      <c r="H347" s="487"/>
      <c r="I347" s="528" t="s">
        <v>654</v>
      </c>
      <c r="K347" s="87"/>
    </row>
    <row r="348" spans="1:11" ht="16.5" customHeight="1" outlineLevel="1" x14ac:dyDescent="0.35">
      <c r="B348" s="407">
        <f t="shared" si="1"/>
        <v>2.5000000000000004</v>
      </c>
      <c r="C348" s="555" t="s">
        <v>1403</v>
      </c>
      <c r="D348" s="555"/>
      <c r="E348" s="184" t="s">
        <v>10</v>
      </c>
      <c r="F348" s="202" t="s">
        <v>10</v>
      </c>
      <c r="G348" s="261"/>
      <c r="H348" s="487"/>
      <c r="I348" s="528" t="s">
        <v>654</v>
      </c>
    </row>
    <row r="349" spans="1:11" ht="14.15" customHeight="1" outlineLevel="1" x14ac:dyDescent="0.3">
      <c r="B349" s="49">
        <f t="shared" si="1"/>
        <v>2.6000000000000005</v>
      </c>
      <c r="C349" s="258" t="s">
        <v>1386</v>
      </c>
      <c r="D349" s="56"/>
      <c r="E349" s="583" t="s">
        <v>37</v>
      </c>
      <c r="F349" s="584"/>
      <c r="G349" s="585"/>
      <c r="H349" s="485"/>
      <c r="I349" s="528" t="s">
        <v>654</v>
      </c>
    </row>
    <row r="350" spans="1:11" ht="14.15" customHeight="1" outlineLevel="1" x14ac:dyDescent="0.35">
      <c r="B350" s="29"/>
      <c r="C350" s="267">
        <v>1</v>
      </c>
      <c r="D350" s="269" t="s">
        <v>225</v>
      </c>
      <c r="E350" s="184" t="s">
        <v>10</v>
      </c>
      <c r="F350" s="202" t="s">
        <v>10</v>
      </c>
      <c r="G350" s="261"/>
      <c r="H350" s="487"/>
      <c r="I350" s="528" t="s">
        <v>654</v>
      </c>
      <c r="K350" s="72"/>
    </row>
    <row r="351" spans="1:11" ht="14.15" customHeight="1" outlineLevel="1" x14ac:dyDescent="0.35">
      <c r="B351" s="29"/>
      <c r="C351" s="267">
        <v>2</v>
      </c>
      <c r="D351" s="269" t="s">
        <v>261</v>
      </c>
      <c r="E351" s="191" t="s">
        <v>10</v>
      </c>
      <c r="F351" s="202" t="s">
        <v>10</v>
      </c>
      <c r="G351" s="248"/>
      <c r="H351" s="487"/>
      <c r="I351" s="528" t="s">
        <v>654</v>
      </c>
      <c r="J351" s="445"/>
    </row>
    <row r="352" spans="1:11" ht="14.15" customHeight="1" outlineLevel="1" x14ac:dyDescent="0.35">
      <c r="B352" s="291">
        <f>B349+0.1</f>
        <v>2.7000000000000006</v>
      </c>
      <c r="C352" s="555" t="s">
        <v>106</v>
      </c>
      <c r="D352" s="555"/>
      <c r="E352" s="184" t="s">
        <v>10</v>
      </c>
      <c r="F352" s="202" t="s">
        <v>10</v>
      </c>
      <c r="G352" s="261"/>
      <c r="H352" s="487"/>
      <c r="I352" s="528" t="s">
        <v>654</v>
      </c>
      <c r="J352" s="446"/>
    </row>
    <row r="353" spans="1:14" ht="14.15" customHeight="1" outlineLevel="1" x14ac:dyDescent="0.35">
      <c r="B353" s="377" t="s">
        <v>1478</v>
      </c>
      <c r="C353" s="368"/>
      <c r="D353" s="368"/>
      <c r="E353" s="378"/>
      <c r="F353" s="368"/>
      <c r="G353" s="308"/>
      <c r="H353" s="482"/>
      <c r="I353" s="528"/>
    </row>
    <row r="354" spans="1:14" ht="14.15" customHeight="1" outlineLevel="1" x14ac:dyDescent="0.3">
      <c r="B354" s="49">
        <f>B352+0.1</f>
        <v>2.8000000000000007</v>
      </c>
      <c r="C354" s="558" t="s">
        <v>1404</v>
      </c>
      <c r="D354" s="559"/>
      <c r="E354" s="565" t="s">
        <v>35</v>
      </c>
      <c r="F354" s="566"/>
      <c r="G354" s="567"/>
      <c r="H354" s="485"/>
      <c r="I354" s="528" t="s">
        <v>654</v>
      </c>
    </row>
    <row r="355" spans="1:14" s="269" customFormat="1" ht="14.15" customHeight="1" outlineLevel="1" x14ac:dyDescent="0.3">
      <c r="B355" s="289"/>
      <c r="C355" s="267">
        <v>1</v>
      </c>
      <c r="D355" s="67" t="s">
        <v>166</v>
      </c>
      <c r="E355" s="456">
        <v>3</v>
      </c>
      <c r="F355" s="522"/>
      <c r="G355" s="468"/>
      <c r="H355" s="511"/>
      <c r="I355" s="528"/>
    </row>
    <row r="356" spans="1:14" s="269" customFormat="1" ht="14.15" customHeight="1" outlineLevel="1" x14ac:dyDescent="0.35">
      <c r="B356" s="289"/>
      <c r="C356" s="267">
        <v>2</v>
      </c>
      <c r="D356" s="67" t="s">
        <v>319</v>
      </c>
      <c r="E356" s="359">
        <v>2</v>
      </c>
      <c r="F356" s="519"/>
      <c r="G356" s="249"/>
      <c r="H356" s="487"/>
      <c r="I356" s="528" t="s">
        <v>654</v>
      </c>
      <c r="K356" s="87"/>
    </row>
    <row r="357" spans="1:14" s="269" customFormat="1" ht="14.15" customHeight="1" outlineLevel="1" x14ac:dyDescent="0.35">
      <c r="B357" s="289"/>
      <c r="C357" s="267">
        <v>3</v>
      </c>
      <c r="D357" s="358" t="s">
        <v>383</v>
      </c>
      <c r="E357" s="184">
        <v>1</v>
      </c>
      <c r="F357" s="519"/>
      <c r="G357" s="249"/>
      <c r="H357" s="487"/>
      <c r="I357" s="528" t="s">
        <v>654</v>
      </c>
      <c r="K357" s="87"/>
    </row>
    <row r="358" spans="1:14" s="269" customFormat="1" ht="26.5" customHeight="1" outlineLevel="1" x14ac:dyDescent="0.35">
      <c r="B358" s="291">
        <f>B354+0.1</f>
        <v>2.9000000000000008</v>
      </c>
      <c r="C358" s="555" t="s">
        <v>585</v>
      </c>
      <c r="D358" s="568"/>
      <c r="E358" s="184">
        <v>1</v>
      </c>
      <c r="F358" s="519"/>
      <c r="G358" s="249"/>
      <c r="H358" s="487"/>
      <c r="I358" s="528" t="s">
        <v>654</v>
      </c>
      <c r="J358" s="87"/>
      <c r="K358" s="87"/>
      <c r="L358" s="87"/>
      <c r="M358" s="87"/>
      <c r="N358" s="87"/>
    </row>
    <row r="359" spans="1:14" s="269" customFormat="1" ht="14.15" customHeight="1" outlineLevel="1" x14ac:dyDescent="0.35">
      <c r="B359" s="379" t="s">
        <v>556</v>
      </c>
      <c r="C359" s="364"/>
      <c r="D359" s="364"/>
      <c r="E359" s="194"/>
      <c r="F359" s="195"/>
      <c r="G359" s="348"/>
      <c r="H359" s="490"/>
      <c r="I359" s="528"/>
    </row>
    <row r="360" spans="1:14" ht="14.15" customHeight="1" outlineLevel="1" x14ac:dyDescent="0.3">
      <c r="B360" s="50">
        <f>2.1</f>
        <v>2.1</v>
      </c>
      <c r="C360" s="448" t="s">
        <v>1387</v>
      </c>
      <c r="D360" s="56"/>
      <c r="E360" s="565" t="s">
        <v>35</v>
      </c>
      <c r="F360" s="566"/>
      <c r="G360" s="567"/>
      <c r="H360" s="485"/>
      <c r="I360" s="528" t="s">
        <v>654</v>
      </c>
      <c r="J360" s="269"/>
      <c r="K360" s="269"/>
      <c r="L360" s="269"/>
      <c r="M360" s="269"/>
      <c r="N360" s="269"/>
    </row>
    <row r="361" spans="1:14" ht="14.15" customHeight="1" outlineLevel="1" x14ac:dyDescent="0.35">
      <c r="B361" s="289"/>
      <c r="C361" s="267">
        <v>1</v>
      </c>
      <c r="D361" s="269" t="s">
        <v>107</v>
      </c>
      <c r="E361" s="184">
        <v>1</v>
      </c>
      <c r="F361" s="519"/>
      <c r="G361" s="309"/>
      <c r="H361" s="500"/>
      <c r="I361" s="528" t="s">
        <v>654</v>
      </c>
      <c r="J361" s="269"/>
      <c r="K361" s="269"/>
      <c r="L361" s="269"/>
      <c r="M361" s="269"/>
      <c r="N361" s="269"/>
    </row>
    <row r="362" spans="1:14" ht="14.15" customHeight="1" outlineLevel="1" x14ac:dyDescent="0.35">
      <c r="A362" s="87"/>
      <c r="B362" s="60"/>
      <c r="C362" s="267">
        <v>2</v>
      </c>
      <c r="D362" s="299" t="s">
        <v>240</v>
      </c>
      <c r="E362" s="184">
        <v>2</v>
      </c>
      <c r="F362" s="519"/>
      <c r="G362" s="193"/>
      <c r="H362" s="500"/>
      <c r="I362" s="528" t="s">
        <v>654</v>
      </c>
    </row>
    <row r="363" spans="1:14" ht="14.15" customHeight="1" outlineLevel="1" x14ac:dyDescent="0.35">
      <c r="A363" s="87"/>
      <c r="B363" s="48"/>
      <c r="C363" s="268">
        <v>3</v>
      </c>
      <c r="D363" s="43" t="s">
        <v>167</v>
      </c>
      <c r="E363" s="184">
        <v>1</v>
      </c>
      <c r="F363" s="519"/>
      <c r="G363" s="193"/>
      <c r="H363" s="500"/>
      <c r="I363" s="528" t="s">
        <v>654</v>
      </c>
    </row>
    <row r="364" spans="1:14" ht="14.15" customHeight="1" outlineLevel="1" x14ac:dyDescent="0.35">
      <c r="A364" s="87"/>
      <c r="B364" s="290">
        <f>B360+0.01</f>
        <v>2.11</v>
      </c>
      <c r="C364" s="560" t="s">
        <v>504</v>
      </c>
      <c r="D364" s="561"/>
      <c r="E364" s="196">
        <v>3</v>
      </c>
      <c r="F364" s="522"/>
      <c r="G364" s="193"/>
      <c r="H364" s="500"/>
      <c r="I364" s="528" t="s">
        <v>654</v>
      </c>
    </row>
    <row r="365" spans="1:14" s="320" customFormat="1" ht="26.5" customHeight="1" outlineLevel="1" x14ac:dyDescent="0.35">
      <c r="B365" s="783" t="s">
        <v>117</v>
      </c>
      <c r="C365" s="775"/>
      <c r="D365" s="775"/>
      <c r="E365" s="777"/>
      <c r="F365" s="775"/>
      <c r="G365" s="777"/>
      <c r="H365" s="778"/>
      <c r="I365" s="528"/>
      <c r="K365" s="87"/>
    </row>
    <row r="366" spans="1:14" ht="14.15" customHeight="1" outlineLevel="1" x14ac:dyDescent="0.35">
      <c r="A366" s="87"/>
      <c r="B366" s="374" t="s">
        <v>550</v>
      </c>
      <c r="C366" s="366"/>
      <c r="D366" s="366"/>
      <c r="E366" s="375"/>
      <c r="F366" s="366"/>
      <c r="G366" s="313"/>
      <c r="H366" s="483"/>
      <c r="I366" s="528"/>
    </row>
    <row r="367" spans="1:14" ht="14.15" customHeight="1" outlineLevel="1" x14ac:dyDescent="0.3">
      <c r="A367" s="87"/>
      <c r="B367" s="289">
        <v>3</v>
      </c>
      <c r="C367" s="1" t="s">
        <v>1388</v>
      </c>
      <c r="D367" s="1"/>
      <c r="E367" s="588" t="s">
        <v>37</v>
      </c>
      <c r="F367" s="589"/>
      <c r="G367" s="590"/>
      <c r="H367" s="485"/>
      <c r="I367" s="528" t="s">
        <v>654</v>
      </c>
    </row>
    <row r="368" spans="1:14" ht="14.15" customHeight="1" outlineLevel="1" x14ac:dyDescent="0.35">
      <c r="A368" s="87"/>
      <c r="B368" s="29"/>
      <c r="C368" s="267">
        <v>1</v>
      </c>
      <c r="D368" s="5" t="s">
        <v>1443</v>
      </c>
      <c r="E368" s="204" t="s">
        <v>10</v>
      </c>
      <c r="F368" s="202" t="s">
        <v>10</v>
      </c>
      <c r="G368" s="193"/>
      <c r="H368" s="500"/>
      <c r="I368" s="528" t="s">
        <v>654</v>
      </c>
      <c r="K368" s="320"/>
    </row>
    <row r="369" spans="1:11" ht="14.15" customHeight="1" outlineLevel="1" x14ac:dyDescent="0.35">
      <c r="A369" s="87"/>
      <c r="B369" s="29"/>
      <c r="C369" s="268">
        <v>2</v>
      </c>
      <c r="D369" s="5" t="s">
        <v>505</v>
      </c>
      <c r="E369" s="206" t="s">
        <v>10</v>
      </c>
      <c r="F369" s="202" t="s">
        <v>10</v>
      </c>
      <c r="G369" s="259"/>
      <c r="H369" s="500"/>
      <c r="I369" s="528" t="s">
        <v>654</v>
      </c>
    </row>
    <row r="370" spans="1:11" s="269" customFormat="1" ht="14.15" customHeight="1" outlineLevel="1" x14ac:dyDescent="0.35">
      <c r="B370" s="379" t="s">
        <v>556</v>
      </c>
      <c r="C370" s="364"/>
      <c r="D370" s="364"/>
      <c r="E370" s="194"/>
      <c r="F370" s="195"/>
      <c r="G370" s="348"/>
      <c r="H370" s="490"/>
      <c r="I370" s="528"/>
    </row>
    <row r="371" spans="1:11" s="269" customFormat="1" ht="14.15" customHeight="1" outlineLevel="1" x14ac:dyDescent="0.3">
      <c r="B371" s="289">
        <v>3.1</v>
      </c>
      <c r="C371" s="1" t="s">
        <v>1388</v>
      </c>
      <c r="D371" s="1"/>
      <c r="E371" s="588" t="s">
        <v>35</v>
      </c>
      <c r="F371" s="589"/>
      <c r="G371" s="590"/>
      <c r="H371" s="485"/>
      <c r="I371" s="528" t="s">
        <v>654</v>
      </c>
    </row>
    <row r="372" spans="1:11" s="269" customFormat="1" ht="14.15" customHeight="1" outlineLevel="1" x14ac:dyDescent="0.35">
      <c r="B372" s="29"/>
      <c r="C372" s="267">
        <v>1</v>
      </c>
      <c r="D372" s="5" t="s">
        <v>717</v>
      </c>
      <c r="E372" s="184">
        <v>2</v>
      </c>
      <c r="F372" s="519"/>
      <c r="G372" s="309"/>
      <c r="H372" s="500"/>
      <c r="I372" s="528" t="s">
        <v>654</v>
      </c>
      <c r="K372" s="320"/>
    </row>
    <row r="373" spans="1:11" s="269" customFormat="1" ht="14.15" customHeight="1" outlineLevel="1" x14ac:dyDescent="0.35">
      <c r="B373" s="29"/>
      <c r="C373" s="268">
        <v>2</v>
      </c>
      <c r="D373" s="5" t="s">
        <v>718</v>
      </c>
      <c r="E373" s="184">
        <v>2</v>
      </c>
      <c r="F373" s="519"/>
      <c r="G373" s="193"/>
      <c r="H373" s="500"/>
      <c r="I373" s="528" t="s">
        <v>654</v>
      </c>
    </row>
    <row r="374" spans="1:11" s="320" customFormat="1" ht="26.5" customHeight="1" outlineLevel="1" x14ac:dyDescent="0.35">
      <c r="B374" s="774" t="s">
        <v>101</v>
      </c>
      <c r="C374" s="775"/>
      <c r="D374" s="775"/>
      <c r="E374" s="777"/>
      <c r="F374" s="775"/>
      <c r="G374" s="777"/>
      <c r="H374" s="778"/>
      <c r="I374" s="528"/>
      <c r="K374" s="87"/>
    </row>
    <row r="375" spans="1:11" ht="14.15" customHeight="1" outlineLevel="1" x14ac:dyDescent="0.35">
      <c r="A375" s="87"/>
      <c r="B375" s="374" t="s">
        <v>551</v>
      </c>
      <c r="C375" s="366"/>
      <c r="D375" s="366"/>
      <c r="E375" s="375"/>
      <c r="F375" s="366"/>
      <c r="G375" s="313"/>
      <c r="H375" s="483"/>
      <c r="I375" s="528"/>
    </row>
    <row r="376" spans="1:11" ht="14.15" customHeight="1" outlineLevel="1" x14ac:dyDescent="0.35">
      <c r="A376" s="87"/>
      <c r="B376" s="289">
        <v>4</v>
      </c>
      <c r="C376" s="645" t="s">
        <v>1405</v>
      </c>
      <c r="D376" s="645"/>
      <c r="E376" s="201" t="s">
        <v>10</v>
      </c>
      <c r="F376" s="202" t="s">
        <v>10</v>
      </c>
      <c r="G376" s="249"/>
      <c r="H376" s="487"/>
      <c r="I376" s="528" t="s">
        <v>654</v>
      </c>
    </row>
    <row r="377" spans="1:11" ht="14.15" customHeight="1" outlineLevel="1" x14ac:dyDescent="0.35">
      <c r="B377" s="407">
        <f>B376+0.1</f>
        <v>4.0999999999999996</v>
      </c>
      <c r="C377" s="556" t="s">
        <v>518</v>
      </c>
      <c r="D377" s="557"/>
      <c r="E377" s="201"/>
      <c r="F377" s="202"/>
      <c r="G377" s="249"/>
      <c r="H377" s="487"/>
      <c r="I377" s="528" t="s">
        <v>654</v>
      </c>
      <c r="K377" s="320"/>
    </row>
    <row r="378" spans="1:11" ht="14.15" customHeight="1" outlineLevel="1" x14ac:dyDescent="0.35">
      <c r="B378" s="49">
        <f>B377+0.1</f>
        <v>4.1999999999999993</v>
      </c>
      <c r="C378" s="586" t="s">
        <v>478</v>
      </c>
      <c r="D378" s="586"/>
      <c r="E378" s="203" t="s">
        <v>10</v>
      </c>
      <c r="F378" s="202" t="s">
        <v>10</v>
      </c>
      <c r="G378" s="200"/>
      <c r="H378" s="496"/>
      <c r="I378" s="528" t="s">
        <v>654</v>
      </c>
    </row>
    <row r="379" spans="1:11" s="72" customFormat="1" ht="14.15" customHeight="1" outlineLevel="1" x14ac:dyDescent="0.35">
      <c r="A379" s="270"/>
      <c r="B379" s="49">
        <f>B378+0.1</f>
        <v>4.2999999999999989</v>
      </c>
      <c r="C379" s="296" t="s">
        <v>226</v>
      </c>
      <c r="D379" s="197"/>
      <c r="E379" s="204" t="s">
        <v>10</v>
      </c>
      <c r="F379" s="202" t="s">
        <v>10</v>
      </c>
      <c r="G379" s="205"/>
      <c r="H379" s="491"/>
      <c r="I379" s="528" t="s">
        <v>654</v>
      </c>
      <c r="K379" s="87"/>
    </row>
    <row r="380" spans="1:11" s="72" customFormat="1" ht="36" customHeight="1" outlineLevel="1" x14ac:dyDescent="0.3">
      <c r="A380" s="270"/>
      <c r="B380" s="49">
        <f>B379+0.1</f>
        <v>4.3999999999999986</v>
      </c>
      <c r="C380" s="598" t="s">
        <v>1406</v>
      </c>
      <c r="D380" s="599"/>
      <c r="E380" s="204" t="s">
        <v>10</v>
      </c>
      <c r="F380" s="202" t="s">
        <v>10</v>
      </c>
      <c r="G380" s="193"/>
      <c r="H380" s="511"/>
      <c r="I380" s="528" t="s">
        <v>654</v>
      </c>
      <c r="J380" s="443"/>
      <c r="K380" s="87"/>
    </row>
    <row r="381" spans="1:11" s="72" customFormat="1" ht="14.15" customHeight="1" outlineLevel="1" x14ac:dyDescent="0.3">
      <c r="A381" s="270"/>
      <c r="B381" s="49">
        <f>B380+0.1</f>
        <v>4.4999999999999982</v>
      </c>
      <c r="C381" s="646" t="s">
        <v>1389</v>
      </c>
      <c r="D381" s="646"/>
      <c r="E381" s="588" t="s">
        <v>37</v>
      </c>
      <c r="F381" s="589"/>
      <c r="G381" s="590"/>
      <c r="H381" s="485"/>
      <c r="I381" s="528" t="s">
        <v>654</v>
      </c>
      <c r="K381" s="87"/>
    </row>
    <row r="382" spans="1:11" s="72" customFormat="1" ht="14.15" customHeight="1" outlineLevel="1" x14ac:dyDescent="0.35">
      <c r="A382" s="270"/>
      <c r="B382" s="289"/>
      <c r="C382" s="271">
        <v>1</v>
      </c>
      <c r="D382" s="40" t="s">
        <v>262</v>
      </c>
      <c r="E382" s="204" t="s">
        <v>10</v>
      </c>
      <c r="F382" s="202" t="s">
        <v>10</v>
      </c>
      <c r="G382" s="193"/>
      <c r="H382" s="500"/>
      <c r="I382" s="528" t="s">
        <v>654</v>
      </c>
    </row>
    <row r="383" spans="1:11" s="72" customFormat="1" ht="14.15" customHeight="1" outlineLevel="1" x14ac:dyDescent="0.35">
      <c r="A383" s="270"/>
      <c r="B383" s="289"/>
      <c r="C383" s="271">
        <v>2</v>
      </c>
      <c r="D383" s="5" t="s">
        <v>448</v>
      </c>
      <c r="E383" s="206" t="s">
        <v>10</v>
      </c>
      <c r="F383" s="202" t="s">
        <v>10</v>
      </c>
      <c r="G383" s="259"/>
      <c r="H383" s="500"/>
      <c r="I383" s="528" t="s">
        <v>654</v>
      </c>
    </row>
    <row r="384" spans="1:11" s="72" customFormat="1" ht="14.15" customHeight="1" outlineLevel="1" x14ac:dyDescent="0.35">
      <c r="A384" s="270"/>
      <c r="B384" s="49">
        <f>B381+0.1</f>
        <v>4.5999999999999979</v>
      </c>
      <c r="C384" s="62" t="s">
        <v>71</v>
      </c>
      <c r="D384" s="62"/>
      <c r="E384" s="206" t="s">
        <v>10</v>
      </c>
      <c r="F384" s="202" t="s">
        <v>10</v>
      </c>
      <c r="G384" s="259"/>
      <c r="H384" s="496"/>
      <c r="I384" s="528" t="s">
        <v>654</v>
      </c>
    </row>
    <row r="385" spans="1:11" s="72" customFormat="1" ht="14.15" customHeight="1" outlineLevel="1" x14ac:dyDescent="0.35">
      <c r="A385" s="270"/>
      <c r="B385" s="377" t="s">
        <v>521</v>
      </c>
      <c r="C385" s="368"/>
      <c r="D385" s="368"/>
      <c r="E385" s="378"/>
      <c r="F385" s="368"/>
      <c r="G385" s="308"/>
      <c r="H385" s="482"/>
      <c r="I385" s="528"/>
    </row>
    <row r="386" spans="1:11" s="72" customFormat="1" ht="14.15" customHeight="1" outlineLevel="1" x14ac:dyDescent="0.35">
      <c r="A386" s="270"/>
      <c r="B386" s="49">
        <f>B384+0.1</f>
        <v>4.6999999999999975</v>
      </c>
      <c r="C386" s="591" t="s">
        <v>241</v>
      </c>
      <c r="D386" s="592"/>
      <c r="E386" s="198">
        <v>2</v>
      </c>
      <c r="F386" s="519"/>
      <c r="G386" s="310"/>
      <c r="H386" s="487"/>
      <c r="I386" s="528" t="s">
        <v>654</v>
      </c>
    </row>
    <row r="387" spans="1:11" s="72" customFormat="1" ht="14.15" customHeight="1" outlineLevel="1" x14ac:dyDescent="0.35">
      <c r="A387" s="270"/>
      <c r="B387" s="407">
        <f>B386+0.1</f>
        <v>4.7999999999999972</v>
      </c>
      <c r="C387" s="591" t="s">
        <v>519</v>
      </c>
      <c r="D387" s="592"/>
      <c r="E387" s="198">
        <v>2</v>
      </c>
      <c r="F387" s="519"/>
      <c r="G387" s="199"/>
      <c r="H387" s="496"/>
      <c r="I387" s="528" t="s">
        <v>654</v>
      </c>
    </row>
    <row r="388" spans="1:11" s="72" customFormat="1" ht="25.5" customHeight="1" outlineLevel="1" x14ac:dyDescent="0.35">
      <c r="A388" s="270"/>
      <c r="B388" s="49">
        <f>B387+0.1</f>
        <v>4.8999999999999968</v>
      </c>
      <c r="C388" s="586" t="s">
        <v>1407</v>
      </c>
      <c r="D388" s="586"/>
      <c r="E388" s="184">
        <v>2</v>
      </c>
      <c r="F388" s="519"/>
      <c r="G388" s="200"/>
      <c r="H388" s="496"/>
      <c r="I388" s="528" t="s">
        <v>654</v>
      </c>
    </row>
    <row r="389" spans="1:11" s="72" customFormat="1" ht="14.15" customHeight="1" outlineLevel="1" x14ac:dyDescent="0.35">
      <c r="A389" s="270"/>
      <c r="B389" s="49" t="s">
        <v>614</v>
      </c>
      <c r="C389" s="586" t="s">
        <v>387</v>
      </c>
      <c r="D389" s="586"/>
      <c r="E389" s="184">
        <v>2</v>
      </c>
      <c r="F389" s="519"/>
      <c r="G389" s="200"/>
      <c r="H389" s="496"/>
      <c r="I389" s="528" t="s">
        <v>654</v>
      </c>
    </row>
    <row r="390" spans="1:11" s="72" customFormat="1" ht="26.5" customHeight="1" outlineLevel="1" x14ac:dyDescent="0.35">
      <c r="A390" s="270"/>
      <c r="B390" s="290" t="s">
        <v>615</v>
      </c>
      <c r="C390" s="586" t="s">
        <v>179</v>
      </c>
      <c r="D390" s="586"/>
      <c r="E390" s="184">
        <v>2</v>
      </c>
      <c r="F390" s="519"/>
      <c r="G390" s="200"/>
      <c r="H390" s="496"/>
      <c r="I390" s="528" t="s">
        <v>654</v>
      </c>
    </row>
    <row r="391" spans="1:11" ht="14.15" customHeight="1" outlineLevel="1" x14ac:dyDescent="0.35">
      <c r="B391" s="379" t="s">
        <v>556</v>
      </c>
      <c r="C391" s="364"/>
      <c r="D391" s="364"/>
      <c r="E391" s="380"/>
      <c r="F391" s="364"/>
      <c r="G391" s="348"/>
      <c r="H391" s="490"/>
      <c r="I391" s="528"/>
      <c r="K391" s="72"/>
    </row>
    <row r="392" spans="1:11" s="72" customFormat="1" ht="14.15" customHeight="1" outlineLevel="1" x14ac:dyDescent="0.35">
      <c r="A392" s="270"/>
      <c r="B392" s="290" t="s">
        <v>616</v>
      </c>
      <c r="C392" s="64" t="s">
        <v>168</v>
      </c>
      <c r="D392" s="65"/>
      <c r="E392" s="184">
        <v>1</v>
      </c>
      <c r="F392" s="519"/>
      <c r="G392" s="230"/>
      <c r="H392" s="487"/>
      <c r="I392" s="528" t="s">
        <v>654</v>
      </c>
    </row>
    <row r="393" spans="1:11" s="72" customFormat="1" ht="14.15" customHeight="1" outlineLevel="1" x14ac:dyDescent="0.35">
      <c r="A393" s="270"/>
      <c r="B393" s="290" t="s">
        <v>617</v>
      </c>
      <c r="C393" s="250" t="s">
        <v>227</v>
      </c>
      <c r="D393" s="262"/>
      <c r="E393" s="184">
        <v>1</v>
      </c>
      <c r="F393" s="519"/>
      <c r="G393" s="310"/>
      <c r="H393" s="487"/>
      <c r="I393" s="528" t="s">
        <v>654</v>
      </c>
    </row>
    <row r="394" spans="1:11" s="270" customFormat="1" ht="14.15" customHeight="1" outlineLevel="1" x14ac:dyDescent="0.35">
      <c r="B394" s="388" t="s">
        <v>618</v>
      </c>
      <c r="C394" s="390" t="s">
        <v>573</v>
      </c>
      <c r="D394" s="391"/>
      <c r="E394" s="382">
        <v>2</v>
      </c>
      <c r="F394" s="519"/>
      <c r="G394" s="315"/>
      <c r="H394" s="487"/>
      <c r="I394" s="528" t="s">
        <v>654</v>
      </c>
      <c r="K394" s="87"/>
    </row>
    <row r="395" spans="1:11" s="72" customFormat="1" ht="14.15" customHeight="1" outlineLevel="1" x14ac:dyDescent="0.35">
      <c r="A395" s="270"/>
      <c r="B395" s="290" t="s">
        <v>619</v>
      </c>
      <c r="C395" s="586" t="s">
        <v>587</v>
      </c>
      <c r="D395" s="587"/>
      <c r="E395" s="184">
        <v>1</v>
      </c>
      <c r="F395" s="519"/>
      <c r="G395" s="310"/>
      <c r="H395" s="487"/>
      <c r="I395" s="528" t="s">
        <v>654</v>
      </c>
    </row>
    <row r="396" spans="1:11" s="322" customFormat="1" ht="26.5" customHeight="1" outlineLevel="1" x14ac:dyDescent="0.35">
      <c r="B396" s="774" t="s">
        <v>102</v>
      </c>
      <c r="C396" s="775"/>
      <c r="D396" s="775"/>
      <c r="E396" s="777"/>
      <c r="F396" s="775"/>
      <c r="G396" s="777"/>
      <c r="H396" s="778"/>
      <c r="I396" s="528"/>
      <c r="K396" s="72"/>
    </row>
    <row r="397" spans="1:11" s="72" customFormat="1" ht="14.15" customHeight="1" outlineLevel="1" x14ac:dyDescent="0.35">
      <c r="A397" s="270"/>
      <c r="B397" s="374" t="s">
        <v>550</v>
      </c>
      <c r="C397" s="366"/>
      <c r="D397" s="366"/>
      <c r="E397" s="375"/>
      <c r="F397" s="366"/>
      <c r="G397" s="313"/>
      <c r="H397" s="483"/>
      <c r="I397" s="528"/>
      <c r="K397" s="270"/>
    </row>
    <row r="398" spans="1:11" s="72" customFormat="1" ht="14.15" customHeight="1" outlineLevel="1" x14ac:dyDescent="0.35">
      <c r="A398" s="270"/>
      <c r="B398" s="49">
        <v>5</v>
      </c>
      <c r="C398" s="576" t="s">
        <v>108</v>
      </c>
      <c r="D398" s="576"/>
      <c r="E398" s="191" t="s">
        <v>10</v>
      </c>
      <c r="F398" s="439" t="s">
        <v>10</v>
      </c>
      <c r="G398" s="315"/>
      <c r="H398" s="487"/>
      <c r="I398" s="528" t="s">
        <v>661</v>
      </c>
    </row>
    <row r="399" spans="1:11" s="265" customFormat="1" ht="14.15" customHeight="1" outlineLevel="1" collapsed="1" x14ac:dyDescent="0.35">
      <c r="B399" s="453" t="s">
        <v>740</v>
      </c>
      <c r="C399" s="386" t="s">
        <v>1390</v>
      </c>
      <c r="D399" s="454"/>
      <c r="E399" s="583" t="s">
        <v>34</v>
      </c>
      <c r="F399" s="584"/>
      <c r="G399" s="585"/>
      <c r="H399" s="485"/>
      <c r="I399" s="529"/>
    </row>
    <row r="400" spans="1:11" s="265" customFormat="1" ht="14.15" customHeight="1" outlineLevel="1" x14ac:dyDescent="0.35">
      <c r="B400" s="422"/>
      <c r="C400" s="354" t="s">
        <v>21</v>
      </c>
      <c r="D400" s="372" t="s">
        <v>575</v>
      </c>
      <c r="E400" s="187" t="s">
        <v>10</v>
      </c>
      <c r="F400" s="461" t="s">
        <v>10</v>
      </c>
      <c r="G400" s="562"/>
      <c r="H400" s="653"/>
      <c r="I400" s="529"/>
    </row>
    <row r="401" spans="1:11" s="265" customFormat="1" ht="14.15" customHeight="1" outlineLevel="1" x14ac:dyDescent="0.35">
      <c r="B401" s="422"/>
      <c r="C401" s="354" t="s">
        <v>22</v>
      </c>
      <c r="D401" s="372" t="s">
        <v>576</v>
      </c>
      <c r="E401" s="187" t="s">
        <v>10</v>
      </c>
      <c r="F401" s="461" t="s">
        <v>10</v>
      </c>
      <c r="G401" s="611"/>
      <c r="H401" s="654"/>
      <c r="I401" s="529"/>
    </row>
    <row r="402" spans="1:11" s="265" customFormat="1" ht="14.15" customHeight="1" outlineLevel="1" x14ac:dyDescent="0.35">
      <c r="B402" s="422"/>
      <c r="C402" s="354" t="s">
        <v>762</v>
      </c>
      <c r="D402" s="372" t="s">
        <v>577</v>
      </c>
      <c r="E402" s="187" t="s">
        <v>10</v>
      </c>
      <c r="F402" s="461" t="s">
        <v>10</v>
      </c>
      <c r="G402" s="611"/>
      <c r="H402" s="654"/>
      <c r="I402" s="529"/>
    </row>
    <row r="403" spans="1:11" s="265" customFormat="1" ht="14.15" customHeight="1" outlineLevel="1" x14ac:dyDescent="0.35">
      <c r="B403" s="422"/>
      <c r="C403" s="354" t="s">
        <v>763</v>
      </c>
      <c r="D403" s="372" t="s">
        <v>578</v>
      </c>
      <c r="E403" s="187" t="s">
        <v>10</v>
      </c>
      <c r="F403" s="461" t="s">
        <v>10</v>
      </c>
      <c r="G403" s="611"/>
      <c r="H403" s="654"/>
      <c r="I403" s="529"/>
    </row>
    <row r="404" spans="1:11" s="265" customFormat="1" ht="14.15" customHeight="1" outlineLevel="1" x14ac:dyDescent="0.35">
      <c r="B404" s="422"/>
      <c r="C404" s="354" t="s">
        <v>764</v>
      </c>
      <c r="D404" s="372" t="s">
        <v>579</v>
      </c>
      <c r="E404" s="187" t="s">
        <v>10</v>
      </c>
      <c r="F404" s="461" t="s">
        <v>10</v>
      </c>
      <c r="G404" s="611"/>
      <c r="H404" s="654"/>
      <c r="I404" s="529"/>
    </row>
    <row r="405" spans="1:11" s="265" customFormat="1" ht="14.15" customHeight="1" outlineLevel="1" x14ac:dyDescent="0.35">
      <c r="B405" s="422"/>
      <c r="C405" s="354" t="s">
        <v>765</v>
      </c>
      <c r="D405" s="372" t="s">
        <v>580</v>
      </c>
      <c r="E405" s="187" t="s">
        <v>10</v>
      </c>
      <c r="F405" s="461" t="s">
        <v>10</v>
      </c>
      <c r="G405" s="611"/>
      <c r="H405" s="654"/>
      <c r="I405" s="529"/>
    </row>
    <row r="406" spans="1:11" s="265" customFormat="1" ht="14.15" customHeight="1" outlineLevel="1" x14ac:dyDescent="0.35">
      <c r="B406" s="423"/>
      <c r="C406" s="353" t="s">
        <v>766</v>
      </c>
      <c r="D406" s="357" t="s">
        <v>581</v>
      </c>
      <c r="E406" s="187" t="s">
        <v>10</v>
      </c>
      <c r="F406" s="461" t="s">
        <v>10</v>
      </c>
      <c r="G406" s="563"/>
      <c r="H406" s="655"/>
      <c r="I406" s="529"/>
    </row>
    <row r="407" spans="1:11" s="72" customFormat="1" ht="14.15" customHeight="1" outlineLevel="1" x14ac:dyDescent="0.35">
      <c r="A407" s="270"/>
      <c r="B407" s="377" t="s">
        <v>521</v>
      </c>
      <c r="C407" s="368"/>
      <c r="D407" s="368"/>
      <c r="E407" s="378"/>
      <c r="F407" s="368"/>
      <c r="G407" s="308"/>
      <c r="H407" s="482"/>
      <c r="I407" s="528"/>
      <c r="K407" s="322"/>
    </row>
    <row r="408" spans="1:11" s="72" customFormat="1" ht="14.15" customHeight="1" outlineLevel="1" x14ac:dyDescent="0.35">
      <c r="A408" s="270"/>
      <c r="B408" s="352" t="s">
        <v>620</v>
      </c>
      <c r="C408" s="1" t="s">
        <v>126</v>
      </c>
      <c r="D408" s="269"/>
      <c r="E408" s="184">
        <v>2</v>
      </c>
      <c r="F408" s="519"/>
      <c r="G408" s="310"/>
      <c r="H408" s="487"/>
      <c r="I408" s="528" t="s">
        <v>661</v>
      </c>
    </row>
    <row r="409" spans="1:11" s="269" customFormat="1" ht="14.15" customHeight="1" outlineLevel="1" x14ac:dyDescent="0.35">
      <c r="B409" s="379" t="s">
        <v>556</v>
      </c>
      <c r="C409" s="364"/>
      <c r="D409" s="364"/>
      <c r="E409" s="380"/>
      <c r="F409" s="364"/>
      <c r="G409" s="348"/>
      <c r="H409" s="490"/>
      <c r="I409" s="528"/>
      <c r="K409" s="72"/>
    </row>
    <row r="410" spans="1:11" s="269" customFormat="1" ht="14.15" customHeight="1" outlineLevel="1" x14ac:dyDescent="0.35">
      <c r="B410" s="291" t="s">
        <v>741</v>
      </c>
      <c r="C410" s="610" t="s">
        <v>670</v>
      </c>
      <c r="D410" s="610"/>
      <c r="E410" s="184">
        <v>3</v>
      </c>
      <c r="F410" s="522"/>
      <c r="G410" s="256"/>
      <c r="H410" s="487"/>
      <c r="I410" s="528" t="s">
        <v>661</v>
      </c>
      <c r="K410" s="72"/>
    </row>
    <row r="411" spans="1:11" s="320" customFormat="1" ht="26.5" customHeight="1" outlineLevel="1" x14ac:dyDescent="0.35">
      <c r="B411" s="774" t="s">
        <v>149</v>
      </c>
      <c r="C411" s="775"/>
      <c r="D411" s="775"/>
      <c r="E411" s="777"/>
      <c r="F411" s="775"/>
      <c r="G411" s="777"/>
      <c r="H411" s="778"/>
      <c r="I411" s="528"/>
      <c r="K411" s="72"/>
    </row>
    <row r="412" spans="1:11" s="270" customFormat="1" ht="14.15" customHeight="1" outlineLevel="1" x14ac:dyDescent="0.35">
      <c r="B412" s="436" t="s">
        <v>562</v>
      </c>
      <c r="C412" s="437"/>
      <c r="D412" s="437"/>
      <c r="E412" s="378"/>
      <c r="F412" s="437"/>
      <c r="G412" s="308"/>
      <c r="H412" s="482"/>
      <c r="I412" s="528"/>
    </row>
    <row r="413" spans="1:11" s="269" customFormat="1" ht="14.15" customHeight="1" outlineLevel="1" x14ac:dyDescent="0.35">
      <c r="B413" s="49" t="s">
        <v>759</v>
      </c>
      <c r="C413" s="88" t="s">
        <v>703</v>
      </c>
      <c r="D413" s="70"/>
      <c r="E413" s="84">
        <v>2</v>
      </c>
      <c r="F413" s="519"/>
      <c r="G413" s="99"/>
      <c r="H413" s="496"/>
      <c r="I413" s="528" t="s">
        <v>658</v>
      </c>
      <c r="K413" s="270"/>
    </row>
    <row r="414" spans="1:11" ht="14.15" customHeight="1" outlineLevel="1" x14ac:dyDescent="0.35">
      <c r="B414" s="379" t="s">
        <v>556</v>
      </c>
      <c r="C414" s="364"/>
      <c r="D414" s="364"/>
      <c r="E414" s="380"/>
      <c r="F414" s="364"/>
      <c r="G414" s="348"/>
      <c r="H414" s="490"/>
      <c r="I414" s="528"/>
      <c r="K414" s="269"/>
    </row>
    <row r="415" spans="1:11" customFormat="1" ht="14.15" customHeight="1" outlineLevel="1" collapsed="1" x14ac:dyDescent="0.35">
      <c r="A415" s="265"/>
      <c r="B415" s="424" t="s">
        <v>506</v>
      </c>
      <c r="C415" s="421" t="s">
        <v>628</v>
      </c>
      <c r="D415" s="420"/>
      <c r="E415" s="84">
        <v>2</v>
      </c>
      <c r="F415" s="519"/>
      <c r="G415" s="99"/>
      <c r="H415" s="496"/>
      <c r="I415" s="529"/>
    </row>
    <row r="416" spans="1:11" customFormat="1" ht="14.15" customHeight="1" outlineLevel="1" x14ac:dyDescent="0.35">
      <c r="A416" s="265"/>
      <c r="B416" s="425" t="s">
        <v>704</v>
      </c>
      <c r="C416" s="604" t="s">
        <v>582</v>
      </c>
      <c r="D416" s="605"/>
      <c r="E416" s="84">
        <v>2</v>
      </c>
      <c r="F416" s="519"/>
      <c r="G416" s="99"/>
      <c r="H416" s="496"/>
      <c r="I416" s="529"/>
    </row>
    <row r="417" spans="1:11" customFormat="1" ht="14.15" customHeight="1" outlineLevel="1" x14ac:dyDescent="0.35">
      <c r="A417" s="265"/>
      <c r="B417" s="425" t="s">
        <v>742</v>
      </c>
      <c r="C417" s="604" t="s">
        <v>583</v>
      </c>
      <c r="D417" s="605"/>
      <c r="E417" s="84">
        <v>2</v>
      </c>
      <c r="F417" s="519"/>
      <c r="G417" s="99"/>
      <c r="H417" s="496"/>
      <c r="I417" s="529"/>
    </row>
    <row r="418" spans="1:11" customFormat="1" ht="14.15" customHeight="1" outlineLevel="1" x14ac:dyDescent="0.35">
      <c r="A418" s="265"/>
      <c r="B418" s="425" t="s">
        <v>743</v>
      </c>
      <c r="C418" s="604" t="s">
        <v>584</v>
      </c>
      <c r="D418" s="605"/>
      <c r="E418" s="84">
        <v>2</v>
      </c>
      <c r="F418" s="519"/>
      <c r="G418" s="99"/>
      <c r="H418" s="496"/>
      <c r="I418" s="529"/>
    </row>
    <row r="419" spans="1:11" s="72" customFormat="1" ht="14.15" customHeight="1" outlineLevel="1" x14ac:dyDescent="0.3">
      <c r="A419" s="270"/>
      <c r="B419" s="289" t="s">
        <v>744</v>
      </c>
      <c r="C419" s="450" t="s">
        <v>507</v>
      </c>
      <c r="D419" s="450"/>
      <c r="E419" s="583" t="s">
        <v>35</v>
      </c>
      <c r="F419" s="584"/>
      <c r="G419" s="585"/>
      <c r="H419" s="485"/>
      <c r="I419" s="528" t="s">
        <v>658</v>
      </c>
      <c r="K419" s="269"/>
    </row>
    <row r="420" spans="1:11" ht="14.15" customHeight="1" outlineLevel="1" x14ac:dyDescent="0.35">
      <c r="B420" s="289"/>
      <c r="C420" s="215">
        <v>1</v>
      </c>
      <c r="D420" s="207" t="s">
        <v>53</v>
      </c>
      <c r="E420" s="184">
        <v>2</v>
      </c>
      <c r="F420" s="519"/>
      <c r="G420" s="310"/>
      <c r="H420" s="486"/>
      <c r="I420" s="528" t="s">
        <v>658</v>
      </c>
      <c r="K420" s="320"/>
    </row>
    <row r="421" spans="1:11" s="61" customFormat="1" ht="14.15" customHeight="1" outlineLevel="1" x14ac:dyDescent="0.35">
      <c r="A421" s="298"/>
      <c r="B421" s="289"/>
      <c r="C421" s="215">
        <v>2</v>
      </c>
      <c r="D421" s="207" t="s">
        <v>588</v>
      </c>
      <c r="E421" s="191">
        <v>1</v>
      </c>
      <c r="F421" s="519"/>
      <c r="G421" s="315"/>
      <c r="H421" s="503"/>
      <c r="I421" s="528" t="s">
        <v>658</v>
      </c>
      <c r="K421" s="87"/>
    </row>
    <row r="422" spans="1:11" ht="14.15" customHeight="1" x14ac:dyDescent="0.3">
      <c r="B422" s="333" t="s">
        <v>700</v>
      </c>
      <c r="C422" s="371"/>
      <c r="D422" s="334"/>
      <c r="E422" s="343"/>
      <c r="F422" s="343">
        <f>SUM(F306:F421)</f>
        <v>0</v>
      </c>
      <c r="G422" s="344">
        <f>SUMIF(G306:G421,"Y",F306:F421)</f>
        <v>0</v>
      </c>
      <c r="H422" s="504"/>
      <c r="I422" s="528"/>
      <c r="K422" s="72"/>
    </row>
    <row r="423" spans="1:11" ht="20.149999999999999" customHeight="1" x14ac:dyDescent="0.35">
      <c r="B423" s="332"/>
      <c r="C423" s="324"/>
      <c r="D423" s="325"/>
      <c r="E423" s="339"/>
      <c r="F423" s="339"/>
      <c r="G423" s="339"/>
      <c r="H423" s="479"/>
      <c r="I423" s="528"/>
    </row>
    <row r="424" spans="1:11" s="320" customFormat="1" ht="26.5" customHeight="1" x14ac:dyDescent="0.35">
      <c r="B424" s="349" t="s">
        <v>46</v>
      </c>
      <c r="C424" s="408"/>
      <c r="D424" s="408"/>
      <c r="E424" s="409"/>
      <c r="F424" s="408"/>
      <c r="G424" s="404"/>
      <c r="H424" s="501"/>
      <c r="I424" s="528"/>
      <c r="K424" s="61"/>
    </row>
    <row r="425" spans="1:11" ht="26.5" customHeight="1" outlineLevel="1" x14ac:dyDescent="0.35">
      <c r="B425" s="774" t="s">
        <v>47</v>
      </c>
      <c r="C425" s="779"/>
      <c r="D425" s="779"/>
      <c r="E425" s="777"/>
      <c r="F425" s="775"/>
      <c r="G425" s="777"/>
      <c r="H425" s="782"/>
      <c r="I425" s="528"/>
    </row>
    <row r="426" spans="1:11" ht="14.15" customHeight="1" outlineLevel="1" x14ac:dyDescent="0.35">
      <c r="B426" s="374" t="s">
        <v>550</v>
      </c>
      <c r="C426" s="366"/>
      <c r="D426" s="366"/>
      <c r="E426" s="313"/>
      <c r="F426" s="208"/>
      <c r="G426" s="313"/>
      <c r="H426" s="483"/>
      <c r="I426" s="528"/>
    </row>
    <row r="427" spans="1:11" ht="14.15" customHeight="1" outlineLevel="1" x14ac:dyDescent="0.35">
      <c r="B427" s="33">
        <f>1</f>
        <v>1</v>
      </c>
      <c r="C427" s="555" t="s">
        <v>229</v>
      </c>
      <c r="D427" s="555"/>
      <c r="E427" s="209" t="s">
        <v>10</v>
      </c>
      <c r="F427" s="202" t="s">
        <v>10</v>
      </c>
      <c r="G427" s="309"/>
      <c r="H427" s="500"/>
      <c r="I427" s="528" t="s">
        <v>661</v>
      </c>
      <c r="K427" s="320"/>
    </row>
    <row r="428" spans="1:11" ht="29.25" customHeight="1" outlineLevel="1" x14ac:dyDescent="0.3">
      <c r="B428" s="33">
        <f>B427+0.1</f>
        <v>1.1000000000000001</v>
      </c>
      <c r="C428" s="586" t="s">
        <v>508</v>
      </c>
      <c r="D428" s="587"/>
      <c r="E428" s="209" t="s">
        <v>10</v>
      </c>
      <c r="F428" s="202" t="s">
        <v>10</v>
      </c>
      <c r="G428" s="314"/>
      <c r="H428" s="511"/>
      <c r="I428" s="528" t="s">
        <v>661</v>
      </c>
    </row>
    <row r="429" spans="1:11" ht="14.15" customHeight="1" outlineLevel="1" x14ac:dyDescent="0.35">
      <c r="B429" s="377" t="s">
        <v>79</v>
      </c>
      <c r="C429" s="368"/>
      <c r="D429" s="368"/>
      <c r="E429" s="308"/>
      <c r="F429" s="192"/>
      <c r="G429" s="308"/>
      <c r="H429" s="482"/>
      <c r="I429" s="528"/>
    </row>
    <row r="430" spans="1:11" ht="14.15" customHeight="1" outlineLevel="1" x14ac:dyDescent="0.3">
      <c r="B430" s="33">
        <f>B428+0.1</f>
        <v>1.2000000000000002</v>
      </c>
      <c r="C430" s="376" t="s">
        <v>509</v>
      </c>
      <c r="D430" s="376"/>
      <c r="E430" s="184">
        <v>2</v>
      </c>
      <c r="F430" s="519"/>
      <c r="G430" s="345"/>
      <c r="H430" s="511"/>
      <c r="I430" s="528" t="s">
        <v>658</v>
      </c>
      <c r="J430" s="269"/>
    </row>
    <row r="431" spans="1:11" s="72" customFormat="1" ht="14.15" customHeight="1" outlineLevel="1" x14ac:dyDescent="0.35">
      <c r="A431" s="270"/>
      <c r="B431" s="379" t="s">
        <v>556</v>
      </c>
      <c r="C431" s="364"/>
      <c r="D431" s="364"/>
      <c r="E431" s="194"/>
      <c r="F431" s="194"/>
      <c r="G431" s="348"/>
      <c r="H431" s="490"/>
      <c r="I431" s="528" t="s">
        <v>661</v>
      </c>
    </row>
    <row r="432" spans="1:11" s="72" customFormat="1" ht="14.15" customHeight="1" outlineLevel="1" x14ac:dyDescent="0.35">
      <c r="A432" s="270"/>
      <c r="B432" s="33" t="s">
        <v>621</v>
      </c>
      <c r="C432" s="250" t="s">
        <v>388</v>
      </c>
      <c r="D432" s="70"/>
      <c r="E432" s="184">
        <v>2</v>
      </c>
      <c r="F432" s="519"/>
      <c r="G432" s="310"/>
      <c r="H432" s="487"/>
      <c r="I432" s="528" t="s">
        <v>661</v>
      </c>
      <c r="K432" s="87"/>
    </row>
    <row r="433" spans="1:11" ht="14.15" customHeight="1" outlineLevel="1" x14ac:dyDescent="0.35">
      <c r="B433" s="33" t="s">
        <v>384</v>
      </c>
      <c r="C433" s="555" t="s">
        <v>263</v>
      </c>
      <c r="D433" s="555"/>
      <c r="E433" s="184">
        <v>3</v>
      </c>
      <c r="F433" s="522"/>
      <c r="G433" s="309"/>
      <c r="H433" s="500"/>
      <c r="I433" s="528" t="s">
        <v>661</v>
      </c>
    </row>
    <row r="434" spans="1:11" ht="14.15" customHeight="1" outlineLevel="1" x14ac:dyDescent="0.35">
      <c r="B434" s="286" t="s">
        <v>385</v>
      </c>
      <c r="C434" s="594" t="s">
        <v>228</v>
      </c>
      <c r="D434" s="594"/>
      <c r="E434" s="184">
        <v>3</v>
      </c>
      <c r="F434" s="522"/>
      <c r="G434" s="249"/>
      <c r="H434" s="487"/>
      <c r="I434" s="528" t="s">
        <v>661</v>
      </c>
    </row>
    <row r="435" spans="1:11" s="72" customFormat="1" ht="26.5" customHeight="1" outlineLevel="1" x14ac:dyDescent="0.35">
      <c r="A435" s="270"/>
      <c r="B435" s="774" t="s">
        <v>48</v>
      </c>
      <c r="C435" s="779"/>
      <c r="D435" s="775"/>
      <c r="E435" s="781"/>
      <c r="F435" s="779"/>
      <c r="G435" s="777"/>
      <c r="H435" s="782"/>
      <c r="I435" s="528"/>
      <c r="K435" s="87"/>
    </row>
    <row r="436" spans="1:11" ht="14.15" customHeight="1" outlineLevel="1" x14ac:dyDescent="0.35">
      <c r="B436" s="374" t="s">
        <v>550</v>
      </c>
      <c r="C436" s="366"/>
      <c r="D436" s="366"/>
      <c r="E436" s="375"/>
      <c r="F436" s="366"/>
      <c r="G436" s="313"/>
      <c r="H436" s="483"/>
      <c r="I436" s="528"/>
      <c r="K436" s="72"/>
    </row>
    <row r="437" spans="1:11" ht="14.15" customHeight="1" outlineLevel="1" x14ac:dyDescent="0.35">
      <c r="B437" s="287">
        <v>2</v>
      </c>
      <c r="C437" s="258" t="s">
        <v>320</v>
      </c>
      <c r="D437" s="56"/>
      <c r="E437" s="184" t="s">
        <v>10</v>
      </c>
      <c r="F437" s="202" t="s">
        <v>10</v>
      </c>
      <c r="G437" s="310"/>
      <c r="H437" s="487"/>
      <c r="I437" s="528" t="s">
        <v>657</v>
      </c>
    </row>
    <row r="438" spans="1:11" s="72" customFormat="1" ht="14.15" customHeight="1" outlineLevel="1" x14ac:dyDescent="0.3">
      <c r="A438" s="270"/>
      <c r="B438" s="287">
        <f>B437+0.1</f>
        <v>2.1</v>
      </c>
      <c r="C438" s="258" t="s">
        <v>1391</v>
      </c>
      <c r="D438" s="210"/>
      <c r="E438" s="584" t="s">
        <v>37</v>
      </c>
      <c r="F438" s="584"/>
      <c r="G438" s="585"/>
      <c r="H438" s="485"/>
      <c r="I438" s="528" t="s">
        <v>657</v>
      </c>
    </row>
    <row r="439" spans="1:11" s="72" customFormat="1" ht="14.15" customHeight="1" outlineLevel="1" x14ac:dyDescent="0.35">
      <c r="A439" s="270"/>
      <c r="B439" s="297"/>
      <c r="C439" s="271">
        <v>1</v>
      </c>
      <c r="D439" s="67" t="s">
        <v>265</v>
      </c>
      <c r="E439" s="212" t="s">
        <v>10</v>
      </c>
      <c r="F439" s="202" t="s">
        <v>10</v>
      </c>
      <c r="G439" s="310"/>
      <c r="H439" s="486"/>
      <c r="I439" s="528" t="s">
        <v>657</v>
      </c>
      <c r="K439" s="87"/>
    </row>
    <row r="440" spans="1:11" ht="14.15" customHeight="1" outlineLevel="1" x14ac:dyDescent="0.35">
      <c r="B440" s="340"/>
      <c r="C440" s="271">
        <v>2</v>
      </c>
      <c r="D440" s="211" t="s">
        <v>75</v>
      </c>
      <c r="E440" s="212" t="s">
        <v>10</v>
      </c>
      <c r="F440" s="202" t="s">
        <v>10</v>
      </c>
      <c r="G440" s="310"/>
      <c r="H440" s="486"/>
      <c r="I440" s="528" t="s">
        <v>657</v>
      </c>
    </row>
    <row r="441" spans="1:11" s="72" customFormat="1" ht="14.15" customHeight="1" outlineLevel="1" x14ac:dyDescent="0.35">
      <c r="A441" s="270"/>
      <c r="B441" s="340"/>
      <c r="C441" s="271">
        <v>3</v>
      </c>
      <c r="D441" s="211" t="s">
        <v>74</v>
      </c>
      <c r="E441" s="212" t="s">
        <v>10</v>
      </c>
      <c r="F441" s="202" t="s">
        <v>10</v>
      </c>
      <c r="G441" s="310"/>
      <c r="H441" s="486"/>
      <c r="I441" s="528" t="s">
        <v>657</v>
      </c>
    </row>
    <row r="442" spans="1:11" ht="14.15" customHeight="1" outlineLevel="1" x14ac:dyDescent="0.35">
      <c r="B442" s="341"/>
      <c r="C442" s="271">
        <v>4</v>
      </c>
      <c r="D442" s="234" t="s">
        <v>510</v>
      </c>
      <c r="E442" s="212" t="s">
        <v>10</v>
      </c>
      <c r="F442" s="202" t="s">
        <v>10</v>
      </c>
      <c r="G442" s="310"/>
      <c r="H442" s="486"/>
      <c r="I442" s="528" t="s">
        <v>657</v>
      </c>
      <c r="K442" s="72"/>
    </row>
    <row r="443" spans="1:11" ht="14.15" customHeight="1" outlineLevel="1" x14ac:dyDescent="0.35">
      <c r="B443" s="34">
        <f>B438+0.1</f>
        <v>2.2000000000000002</v>
      </c>
      <c r="C443" s="555" t="s">
        <v>266</v>
      </c>
      <c r="D443" s="555"/>
      <c r="E443" s="203" t="s">
        <v>10</v>
      </c>
      <c r="F443" s="202" t="s">
        <v>10</v>
      </c>
      <c r="G443" s="200"/>
      <c r="H443" s="496"/>
      <c r="I443" s="528" t="s">
        <v>657</v>
      </c>
    </row>
    <row r="444" spans="1:11" ht="14.15" customHeight="1" outlineLevel="1" x14ac:dyDescent="0.35">
      <c r="B444" s="286">
        <f>B443+0.1</f>
        <v>2.3000000000000003</v>
      </c>
      <c r="C444" s="555" t="s">
        <v>321</v>
      </c>
      <c r="D444" s="555"/>
      <c r="E444" s="203" t="s">
        <v>10</v>
      </c>
      <c r="F444" s="202" t="s">
        <v>10</v>
      </c>
      <c r="G444" s="200"/>
      <c r="H444" s="496"/>
      <c r="I444" s="528" t="s">
        <v>657</v>
      </c>
      <c r="K444" s="72"/>
    </row>
    <row r="445" spans="1:11" s="269" customFormat="1" ht="14.15" customHeight="1" outlineLevel="1" x14ac:dyDescent="0.35">
      <c r="B445" s="377" t="s">
        <v>706</v>
      </c>
      <c r="C445" s="368"/>
      <c r="D445" s="368"/>
      <c r="E445" s="378"/>
      <c r="F445" s="368"/>
      <c r="G445" s="308"/>
      <c r="H445" s="482"/>
      <c r="I445" s="528"/>
      <c r="K445" s="87"/>
    </row>
    <row r="446" spans="1:11" s="269" customFormat="1" ht="14.15" customHeight="1" outlineLevel="1" x14ac:dyDescent="0.3">
      <c r="B446" s="287" t="s">
        <v>622</v>
      </c>
      <c r="C446" s="579" t="s">
        <v>589</v>
      </c>
      <c r="D446" s="579"/>
      <c r="E446" s="580" t="s">
        <v>35</v>
      </c>
      <c r="F446" s="580"/>
      <c r="G446" s="580"/>
      <c r="H446" s="485"/>
      <c r="I446" s="528" t="s">
        <v>657</v>
      </c>
      <c r="K446" s="87"/>
    </row>
    <row r="447" spans="1:11" ht="14.15" customHeight="1" outlineLevel="1" x14ac:dyDescent="0.25">
      <c r="B447" s="37"/>
      <c r="C447" s="215">
        <v>1</v>
      </c>
      <c r="D447" s="5" t="s">
        <v>180</v>
      </c>
      <c r="E447" s="184">
        <v>2</v>
      </c>
      <c r="F447" s="519"/>
      <c r="G447" s="310"/>
      <c r="H447" s="505"/>
      <c r="I447" s="528" t="s">
        <v>657</v>
      </c>
    </row>
    <row r="448" spans="1:11" ht="14.15" customHeight="1" outlineLevel="1" x14ac:dyDescent="0.25">
      <c r="B448" s="37"/>
      <c r="C448" s="215">
        <v>2</v>
      </c>
      <c r="D448" s="5" t="s">
        <v>181</v>
      </c>
      <c r="E448" s="184">
        <v>2</v>
      </c>
      <c r="F448" s="519"/>
      <c r="G448" s="310"/>
      <c r="H448" s="505"/>
      <c r="I448" s="528" t="s">
        <v>657</v>
      </c>
      <c r="K448" s="269"/>
    </row>
    <row r="449" spans="1:11" ht="14.15" customHeight="1" outlineLevel="1" x14ac:dyDescent="0.35">
      <c r="B449" s="379" t="s">
        <v>556</v>
      </c>
      <c r="C449" s="364"/>
      <c r="D449" s="364"/>
      <c r="E449" s="194"/>
      <c r="F449" s="195"/>
      <c r="G449" s="348"/>
      <c r="H449" s="490"/>
      <c r="I449" s="528"/>
    </row>
    <row r="450" spans="1:11" ht="14.15" customHeight="1" outlineLevel="1" x14ac:dyDescent="0.35">
      <c r="B450" s="287" t="s">
        <v>623</v>
      </c>
      <c r="C450" s="258" t="s">
        <v>170</v>
      </c>
      <c r="D450" s="82"/>
      <c r="E450" s="184">
        <v>2</v>
      </c>
      <c r="F450" s="519"/>
      <c r="G450" s="310"/>
      <c r="H450" s="487"/>
      <c r="I450" s="528" t="s">
        <v>657</v>
      </c>
    </row>
    <row r="451" spans="1:11" s="269" customFormat="1" ht="14.15" customHeight="1" outlineLevel="1" x14ac:dyDescent="0.3">
      <c r="B451" s="287" t="s">
        <v>624</v>
      </c>
      <c r="C451" s="579" t="s">
        <v>590</v>
      </c>
      <c r="D451" s="642"/>
      <c r="E451" s="580" t="s">
        <v>35</v>
      </c>
      <c r="F451" s="580"/>
      <c r="G451" s="580"/>
      <c r="H451" s="485"/>
      <c r="I451" s="528" t="s">
        <v>657</v>
      </c>
      <c r="K451" s="87"/>
    </row>
    <row r="452" spans="1:11" ht="14.15" customHeight="1" outlineLevel="1" x14ac:dyDescent="0.35">
      <c r="B452" s="340"/>
      <c r="C452" s="215">
        <v>1</v>
      </c>
      <c r="D452" s="360" t="s">
        <v>192</v>
      </c>
      <c r="E452" s="184">
        <v>2</v>
      </c>
      <c r="F452" s="519"/>
      <c r="G452" s="310"/>
      <c r="H452" s="487"/>
      <c r="I452" s="528" t="s">
        <v>657</v>
      </c>
    </row>
    <row r="453" spans="1:11" ht="14.15" customHeight="1" outlineLevel="1" x14ac:dyDescent="0.35">
      <c r="A453" s="87"/>
      <c r="B453" s="341"/>
      <c r="C453" s="361">
        <v>2</v>
      </c>
      <c r="D453" s="86" t="s">
        <v>159</v>
      </c>
      <c r="E453" s="184">
        <v>2</v>
      </c>
      <c r="F453" s="519"/>
      <c r="G453" s="310"/>
      <c r="H453" s="487"/>
      <c r="I453" s="528" t="s">
        <v>657</v>
      </c>
      <c r="K453" s="269"/>
    </row>
    <row r="454" spans="1:11" ht="14.15" customHeight="1" outlineLevel="1" x14ac:dyDescent="0.35">
      <c r="A454" s="87"/>
      <c r="B454" s="35" t="s">
        <v>625</v>
      </c>
      <c r="C454" s="250" t="s">
        <v>169</v>
      </c>
      <c r="D454" s="244"/>
      <c r="E454" s="184">
        <v>2</v>
      </c>
      <c r="F454" s="519"/>
      <c r="G454" s="310"/>
      <c r="H454" s="487"/>
      <c r="I454" s="528" t="s">
        <v>657</v>
      </c>
      <c r="K454" s="269"/>
    </row>
    <row r="455" spans="1:11" ht="14.15" customHeight="1" outlineLevel="1" x14ac:dyDescent="0.3">
      <c r="A455" s="87"/>
      <c r="B455" s="287" t="s">
        <v>627</v>
      </c>
      <c r="C455" s="579" t="s">
        <v>1393</v>
      </c>
      <c r="D455" s="579"/>
      <c r="E455" s="580" t="s">
        <v>35</v>
      </c>
      <c r="F455" s="580"/>
      <c r="G455" s="580"/>
      <c r="H455" s="485"/>
      <c r="I455" s="528" t="s">
        <v>657</v>
      </c>
    </row>
    <row r="456" spans="1:11" ht="26.5" customHeight="1" outlineLevel="1" x14ac:dyDescent="0.25">
      <c r="A456" s="87"/>
      <c r="B456" s="36"/>
      <c r="C456" s="215">
        <v>1</v>
      </c>
      <c r="D456" s="372" t="s">
        <v>323</v>
      </c>
      <c r="E456" s="184">
        <v>2</v>
      </c>
      <c r="F456" s="519"/>
      <c r="G456" s="310"/>
      <c r="H456" s="505"/>
      <c r="I456" s="528" t="s">
        <v>657</v>
      </c>
    </row>
    <row r="457" spans="1:11" ht="14.15" customHeight="1" outlineLevel="1" x14ac:dyDescent="0.25">
      <c r="A457" s="87"/>
      <c r="B457" s="36"/>
      <c r="C457" s="215">
        <v>2</v>
      </c>
      <c r="D457" s="372" t="s">
        <v>231</v>
      </c>
      <c r="E457" s="184">
        <v>2</v>
      </c>
      <c r="F457" s="519"/>
      <c r="G457" s="310"/>
      <c r="H457" s="505"/>
      <c r="I457" s="528" t="s">
        <v>657</v>
      </c>
    </row>
    <row r="458" spans="1:11" ht="14.15" customHeight="1" outlineLevel="1" x14ac:dyDescent="0.25">
      <c r="A458" s="87"/>
      <c r="B458" s="36"/>
      <c r="C458" s="215">
        <v>3</v>
      </c>
      <c r="D458" s="372" t="s">
        <v>668</v>
      </c>
      <c r="E458" s="184">
        <v>1</v>
      </c>
      <c r="F458" s="519"/>
      <c r="G458" s="310"/>
      <c r="H458" s="505"/>
      <c r="I458" s="528" t="s">
        <v>657</v>
      </c>
    </row>
    <row r="459" spans="1:11" ht="26.5" customHeight="1" outlineLevel="1" x14ac:dyDescent="0.25">
      <c r="A459" s="87"/>
      <c r="B459" s="36"/>
      <c r="C459" s="215">
        <v>4</v>
      </c>
      <c r="D459" s="372" t="s">
        <v>182</v>
      </c>
      <c r="E459" s="184">
        <v>2</v>
      </c>
      <c r="F459" s="519"/>
      <c r="G459" s="310"/>
      <c r="H459" s="505"/>
      <c r="I459" s="528" t="s">
        <v>657</v>
      </c>
    </row>
    <row r="460" spans="1:11" ht="14.15" customHeight="1" outlineLevel="1" x14ac:dyDescent="0.3">
      <c r="A460" s="87"/>
      <c r="B460" s="287" t="s">
        <v>626</v>
      </c>
      <c r="C460" s="258" t="s">
        <v>1392</v>
      </c>
      <c r="D460" s="245"/>
      <c r="E460" s="580" t="s">
        <v>35</v>
      </c>
      <c r="F460" s="580"/>
      <c r="G460" s="580"/>
      <c r="H460" s="485"/>
      <c r="I460" s="528" t="s">
        <v>657</v>
      </c>
    </row>
    <row r="461" spans="1:11" ht="14.15" customHeight="1" outlineLevel="1" x14ac:dyDescent="0.25">
      <c r="A461" s="87"/>
      <c r="B461" s="36"/>
      <c r="C461" s="271">
        <v>1</v>
      </c>
      <c r="D461" s="253" t="s">
        <v>183</v>
      </c>
      <c r="E461" s="184">
        <v>4</v>
      </c>
      <c r="F461" s="523"/>
      <c r="G461" s="310"/>
      <c r="H461" s="505"/>
      <c r="I461" s="528" t="s">
        <v>657</v>
      </c>
    </row>
    <row r="462" spans="1:11" ht="14.15" customHeight="1" outlineLevel="1" x14ac:dyDescent="0.25">
      <c r="A462" s="87"/>
      <c r="B462" s="36"/>
      <c r="C462" s="271">
        <v>2</v>
      </c>
      <c r="D462" s="253" t="s">
        <v>525</v>
      </c>
      <c r="E462" s="184">
        <v>4</v>
      </c>
      <c r="F462" s="523"/>
      <c r="G462" s="310"/>
      <c r="H462" s="505"/>
      <c r="I462" s="528" t="s">
        <v>657</v>
      </c>
    </row>
    <row r="463" spans="1:11" ht="14.15" customHeight="1" outlineLevel="1" x14ac:dyDescent="0.35">
      <c r="A463" s="87"/>
      <c r="B463" s="233">
        <f>2.1</f>
        <v>2.1</v>
      </c>
      <c r="C463" s="581" t="s">
        <v>1408</v>
      </c>
      <c r="D463" s="582"/>
      <c r="E463" s="184">
        <v>2</v>
      </c>
      <c r="F463" s="519"/>
      <c r="G463" s="310"/>
      <c r="H463" s="487"/>
      <c r="I463" s="528" t="s">
        <v>657</v>
      </c>
    </row>
    <row r="464" spans="1:11" ht="14.15" customHeight="1" x14ac:dyDescent="0.3">
      <c r="A464" s="87"/>
      <c r="B464" s="577" t="s">
        <v>701</v>
      </c>
      <c r="C464" s="578"/>
      <c r="D464" s="578"/>
      <c r="E464" s="381"/>
      <c r="F464" s="381">
        <f>SUM(F427:F462)</f>
        <v>0</v>
      </c>
      <c r="G464" s="335">
        <f>SUMIF(G427:G462,"Y",F427:F462)</f>
        <v>0</v>
      </c>
      <c r="H464" s="506"/>
      <c r="I464" s="528"/>
    </row>
    <row r="465" spans="1:11" s="270" customFormat="1" ht="20.149999999999999" customHeight="1" x14ac:dyDescent="0.3">
      <c r="B465" s="342"/>
      <c r="C465" s="342"/>
      <c r="D465" s="342"/>
      <c r="E465" s="326"/>
      <c r="F465" s="326"/>
      <c r="G465" s="326"/>
      <c r="H465" s="481"/>
      <c r="I465" s="528"/>
      <c r="K465" s="87"/>
    </row>
    <row r="466" spans="1:11" ht="26.5" customHeight="1" x14ac:dyDescent="0.35">
      <c r="A466" s="87"/>
      <c r="B466" s="430" t="s">
        <v>50</v>
      </c>
      <c r="C466" s="410"/>
      <c r="D466" s="410"/>
      <c r="E466" s="411"/>
      <c r="F466" s="410"/>
      <c r="G466" s="412"/>
      <c r="H466" s="493"/>
      <c r="I466" s="528"/>
    </row>
    <row r="467" spans="1:11" s="320" customFormat="1" ht="26.5" customHeight="1" outlineLevel="1" x14ac:dyDescent="0.35">
      <c r="B467" s="788" t="s">
        <v>51</v>
      </c>
      <c r="C467" s="789"/>
      <c r="D467" s="789"/>
      <c r="E467" s="790"/>
      <c r="F467" s="789"/>
      <c r="G467" s="777"/>
      <c r="H467" s="778"/>
      <c r="I467" s="528"/>
      <c r="K467" s="87"/>
    </row>
    <row r="468" spans="1:11" ht="14.15" customHeight="1" outlineLevel="1" x14ac:dyDescent="0.35">
      <c r="A468" s="87"/>
      <c r="B468" s="374" t="s">
        <v>550</v>
      </c>
      <c r="C468" s="366"/>
      <c r="D468" s="366"/>
      <c r="E468" s="366"/>
      <c r="F468" s="366"/>
      <c r="G468" s="313"/>
      <c r="H468" s="483"/>
      <c r="I468" s="528"/>
      <c r="K468" s="270"/>
    </row>
    <row r="469" spans="1:11" s="72" customFormat="1" ht="14.15" customHeight="1" outlineLevel="1" x14ac:dyDescent="0.35">
      <c r="A469" s="270"/>
      <c r="B469" s="288">
        <v>1</v>
      </c>
      <c r="C469" s="555" t="s">
        <v>324</v>
      </c>
      <c r="D469" s="555"/>
      <c r="E469" s="214" t="s">
        <v>10</v>
      </c>
      <c r="F469" s="439" t="s">
        <v>10</v>
      </c>
      <c r="G469" s="213"/>
      <c r="H469" s="500"/>
      <c r="I469" s="528" t="s">
        <v>658</v>
      </c>
      <c r="K469" s="87"/>
    </row>
    <row r="470" spans="1:11" ht="14.15" customHeight="1" outlineLevel="1" x14ac:dyDescent="0.35">
      <c r="B470" s="37" t="s">
        <v>549</v>
      </c>
      <c r="C470" s="555" t="s">
        <v>1475</v>
      </c>
      <c r="D470" s="555"/>
      <c r="E470" s="440" t="s">
        <v>10</v>
      </c>
      <c r="F470" s="89" t="s">
        <v>10</v>
      </c>
      <c r="G470" s="441"/>
      <c r="H470" s="500"/>
      <c r="I470" s="528" t="s">
        <v>658</v>
      </c>
      <c r="K470" s="320"/>
    </row>
    <row r="471" spans="1:11" s="320" customFormat="1" ht="26.5" customHeight="1" outlineLevel="1" x14ac:dyDescent="0.35">
      <c r="B471" s="788" t="s">
        <v>52</v>
      </c>
      <c r="C471" s="789"/>
      <c r="D471" s="789"/>
      <c r="E471" s="790"/>
      <c r="F471" s="789"/>
      <c r="G471" s="777"/>
      <c r="H471" s="778"/>
      <c r="I471" s="528"/>
      <c r="K471" s="87"/>
    </row>
    <row r="472" spans="1:11" ht="14.15" customHeight="1" outlineLevel="1" x14ac:dyDescent="0.35">
      <c r="B472" s="379" t="s">
        <v>19</v>
      </c>
      <c r="C472" s="364"/>
      <c r="D472" s="364"/>
      <c r="E472" s="380"/>
      <c r="F472" s="364"/>
      <c r="G472" s="348"/>
      <c r="H472" s="490"/>
      <c r="I472" s="528"/>
      <c r="K472" s="72"/>
    </row>
    <row r="473" spans="1:11" ht="14.15" customHeight="1" outlineLevel="1" x14ac:dyDescent="0.35">
      <c r="B473" s="288" t="s">
        <v>543</v>
      </c>
      <c r="C473" s="250" t="s">
        <v>196</v>
      </c>
      <c r="D473" s="70"/>
      <c r="E473" s="184">
        <v>2</v>
      </c>
      <c r="F473" s="519"/>
      <c r="G473" s="310"/>
      <c r="H473" s="487"/>
      <c r="I473" s="528" t="s">
        <v>658</v>
      </c>
    </row>
    <row r="474" spans="1:11" ht="14.15" customHeight="1" outlineLevel="1" x14ac:dyDescent="0.35">
      <c r="B474" s="264" t="s">
        <v>544</v>
      </c>
      <c r="C474" s="70" t="s">
        <v>267</v>
      </c>
      <c r="D474" s="244"/>
      <c r="E474" s="184">
        <v>2</v>
      </c>
      <c r="F474" s="519"/>
      <c r="G474" s="261"/>
      <c r="H474" s="507"/>
      <c r="I474" s="528" t="s">
        <v>658</v>
      </c>
      <c r="K474" s="320"/>
    </row>
    <row r="475" spans="1:11" ht="14.15" customHeight="1" outlineLevel="1" x14ac:dyDescent="0.3">
      <c r="B475" s="37" t="s">
        <v>545</v>
      </c>
      <c r="C475" s="576" t="s">
        <v>1394</v>
      </c>
      <c r="D475" s="576"/>
      <c r="E475" s="570" t="s">
        <v>34</v>
      </c>
      <c r="F475" s="571"/>
      <c r="G475" s="572"/>
      <c r="H475" s="485"/>
      <c r="I475" s="528" t="s">
        <v>658</v>
      </c>
    </row>
    <row r="476" spans="1:11" ht="14.15" customHeight="1" outlineLevel="1" x14ac:dyDescent="0.35">
      <c r="B476" s="37"/>
      <c r="C476" s="271" t="s">
        <v>21</v>
      </c>
      <c r="D476" s="45">
        <v>0.5</v>
      </c>
      <c r="E476" s="184">
        <v>1</v>
      </c>
      <c r="F476" s="573"/>
      <c r="G476" s="573"/>
      <c r="H476" s="508"/>
      <c r="I476" s="528" t="s">
        <v>658</v>
      </c>
    </row>
    <row r="477" spans="1:11" ht="14.15" customHeight="1" outlineLevel="1" x14ac:dyDescent="0.35">
      <c r="B477" s="37"/>
      <c r="C477" s="271" t="s">
        <v>22</v>
      </c>
      <c r="D477" s="46">
        <v>1</v>
      </c>
      <c r="E477" s="184">
        <v>3</v>
      </c>
      <c r="F477" s="574"/>
      <c r="G477" s="575"/>
      <c r="H477" s="508"/>
      <c r="I477" s="528" t="s">
        <v>658</v>
      </c>
    </row>
    <row r="478" spans="1:11" ht="14.15" customHeight="1" outlineLevel="1" x14ac:dyDescent="0.35">
      <c r="B478" s="288" t="s">
        <v>546</v>
      </c>
      <c r="C478" s="70" t="s">
        <v>171</v>
      </c>
      <c r="D478" s="252"/>
      <c r="E478" s="184">
        <v>3</v>
      </c>
      <c r="F478" s="522"/>
      <c r="G478" s="261"/>
      <c r="H478" s="507"/>
      <c r="I478" s="528" t="s">
        <v>658</v>
      </c>
    </row>
    <row r="479" spans="1:11" ht="14.15" customHeight="1" outlineLevel="1" x14ac:dyDescent="0.35">
      <c r="B479" s="288" t="s">
        <v>547</v>
      </c>
      <c r="C479" s="560" t="s">
        <v>381</v>
      </c>
      <c r="D479" s="561"/>
      <c r="E479" s="184">
        <v>2</v>
      </c>
      <c r="F479" s="519"/>
      <c r="G479" s="261"/>
      <c r="H479" s="507"/>
      <c r="I479" s="528" t="s">
        <v>658</v>
      </c>
    </row>
    <row r="480" spans="1:11" ht="14.15" customHeight="1" outlineLevel="1" x14ac:dyDescent="0.35">
      <c r="B480" s="288" t="s">
        <v>548</v>
      </c>
      <c r="C480" s="70" t="s">
        <v>397</v>
      </c>
      <c r="D480" s="257"/>
      <c r="E480" s="184">
        <v>2</v>
      </c>
      <c r="F480" s="519"/>
      <c r="G480" s="261"/>
      <c r="H480" s="507"/>
      <c r="I480" s="528" t="s">
        <v>658</v>
      </c>
    </row>
    <row r="481" spans="2:9" ht="14.15" customHeight="1" outlineLevel="1" x14ac:dyDescent="0.35">
      <c r="B481" s="288" t="s">
        <v>593</v>
      </c>
      <c r="C481" s="70" t="s">
        <v>382</v>
      </c>
      <c r="D481" s="257"/>
      <c r="E481" s="184">
        <v>2</v>
      </c>
      <c r="F481" s="519"/>
      <c r="G481" s="261"/>
      <c r="H481" s="507"/>
      <c r="I481" s="528" t="s">
        <v>658</v>
      </c>
    </row>
    <row r="482" spans="2:9" ht="14.15" customHeight="1" x14ac:dyDescent="0.3">
      <c r="B482" s="333" t="s">
        <v>702</v>
      </c>
      <c r="C482" s="371"/>
      <c r="D482" s="334"/>
      <c r="E482" s="381"/>
      <c r="F482" s="381">
        <f>SUM(F469:F481)</f>
        <v>0</v>
      </c>
      <c r="G482" s="335">
        <f>SUMIF(G469:G481,"Y",F469:F481)</f>
        <v>0</v>
      </c>
      <c r="H482" s="504"/>
      <c r="I482" s="528"/>
    </row>
    <row r="483" spans="2:9" ht="20.149999999999999" customHeight="1" x14ac:dyDescent="0.35">
      <c r="H483" s="476"/>
      <c r="I483" s="528"/>
    </row>
    <row r="484" spans="2:9" ht="26.5" customHeight="1" thickBot="1" x14ac:dyDescent="0.35">
      <c r="B484" s="413" t="s">
        <v>38</v>
      </c>
      <c r="C484" s="414"/>
      <c r="D484" s="415"/>
      <c r="E484" s="416"/>
      <c r="F484" s="417">
        <f>SUM(Innovation!H89,F482,F464,F422,F301,F178,F132,F86,F50,F36)</f>
        <v>0</v>
      </c>
      <c r="G484" s="417">
        <f>SUM(G482,G464,G422,G301,G178,G132,G86,G50,G36)</f>
        <v>0</v>
      </c>
      <c r="H484" s="509"/>
      <c r="I484" s="530"/>
    </row>
  </sheetData>
  <sheetProtection selectLockedCells="1" sort="0" autoFilter="0"/>
  <protectedRanges>
    <protectedRange sqref="B1:I484" name="Range1"/>
  </protectedRanges>
  <autoFilter ref="B1:I484" xr:uid="{00000000-0009-0000-0000-000003000000}"/>
  <dataConsolidate/>
  <customSheetViews>
    <customSheetView guid="{018AB515-AB17-4172-9F06-1432D1C49B1F}" scale="85" showPageBreaks="1" showGridLines="0" fitToPage="1" printArea="1" showAutoFilter="1" hiddenColumns="1">
      <selection activeCell="C382" sqref="C382:D382"/>
      <rowBreaks count="9" manualBreakCount="9">
        <brk id="38" min="1" max="7" man="1"/>
        <brk id="87" min="1" max="7" man="1"/>
        <brk id="133" min="1" max="7" man="1"/>
        <brk id="178" min="1" max="7" man="1"/>
        <brk id="233" min="1" max="7" man="1"/>
        <brk id="282" min="1" max="7" man="1"/>
        <brk id="325" min="1" max="7" man="1"/>
        <brk id="375" min="1" max="7" man="1"/>
        <brk id="402" min="1" max="7" man="1"/>
      </rowBreaks>
      <colBreaks count="2" manualBreakCount="2">
        <brk id="9" max="1048575" man="1"/>
        <brk id="10" max="1048575" man="1"/>
      </colBreaks>
      <pageMargins left="0.25" right="0.25" top="0.75" bottom="0.75" header="0.3" footer="0.3"/>
      <pageSetup scale="58" fitToHeight="0" orientation="portrait" r:id="rId1"/>
      <headerFooter scaleWithDoc="0" alignWithMargins="0">
        <oddHeader>&amp;C&amp;"+,Regular"&amp;14EarthCraft House Worksheet</oddHeader>
        <oddFooter>&amp;L&amp;"-,Regular"&amp;9v.2014.04.01&amp;C&amp;"-,Regular"&amp;9EarthCraft House 2014&amp;R&amp;"-,Regular"&amp;9&amp;P of &amp;N</oddFooter>
      </headerFooter>
      <autoFilter ref="J1:J452" xr:uid="{00000000-0000-0000-0000-000000000000}"/>
    </customSheetView>
    <customSheetView guid="{2AD44DDD-20C4-405B-8AAF-6409521CD900}" scale="85" showGridLines="0" fitToPage="1" printArea="1" showAutoFilter="1" hiddenColumns="1" topLeftCell="A177">
      <selection activeCell="K185" sqref="K185"/>
      <rowBreaks count="9" manualBreakCount="9">
        <brk id="38" min="1" max="7" man="1"/>
        <brk id="87" min="1" max="7" man="1"/>
        <brk id="133" min="1" max="7" man="1"/>
        <brk id="178" min="1" max="7" man="1"/>
        <brk id="233" min="1" max="7" man="1"/>
        <brk id="282" min="1" max="7" man="1"/>
        <brk id="325" min="1" max="7" man="1"/>
        <brk id="375" min="1" max="7" man="1"/>
        <brk id="402" min="1" max="7" man="1"/>
      </rowBreaks>
      <colBreaks count="2" manualBreakCount="2">
        <brk id="9" max="1048575" man="1"/>
        <brk id="10" max="1048575" man="1"/>
      </colBreaks>
      <pageMargins left="0.25" right="0.25" top="0.75" bottom="0.75" header="0.3" footer="0.3"/>
      <pageSetup scale="58" fitToHeight="0" orientation="portrait" r:id="rId2"/>
      <headerFooter scaleWithDoc="0" alignWithMargins="0">
        <oddHeader>&amp;C&amp;"+,Regular"&amp;14EarthCraft House Worksheet</oddHeader>
        <oddFooter>&amp;L&amp;"-,Regular"&amp;9v.2014.04.01&amp;C&amp;"-,Regular"&amp;9EarthCraft House 2014&amp;R&amp;"-,Regular"&amp;9&amp;P of &amp;N</oddFooter>
      </headerFooter>
      <autoFilter ref="J1:J452" xr:uid="{00000000-0000-0000-0000-000000000000}"/>
    </customSheetView>
    <customSheetView guid="{22567D11-EBB8-4CE8-80E0-9D844DBA6A3C}" scale="78" showPageBreaks="1" showGridLines="0" fitToPage="1" printArea="1" showAutoFilter="1" hiddenColumns="1" topLeftCell="A480">
      <selection activeCell="B2" sqref="B2:H481"/>
      <rowBreaks count="9" manualBreakCount="9">
        <brk id="38" min="1" max="7" man="1"/>
        <brk id="87" min="1" max="7" man="1"/>
        <brk id="133" min="1" max="7" man="1"/>
        <brk id="178" min="1" max="7" man="1"/>
        <brk id="234" min="1" max="7" man="1"/>
        <brk id="284" min="1" max="7" man="1"/>
        <brk id="338" min="1" max="7" man="1"/>
        <brk id="392" min="1" max="7" man="1"/>
        <brk id="431" min="1" max="7" man="1"/>
      </rowBreaks>
      <colBreaks count="2" manualBreakCount="2">
        <brk id="9" max="1048575" man="1"/>
        <brk id="10" max="1048575" man="1"/>
      </colBreaks>
      <pageMargins left="0.25" right="0.25" top="0.75" bottom="0.75" header="0.3" footer="0.3"/>
      <pageSetup scale="58" fitToHeight="0" orientation="portrait" r:id="rId3"/>
      <headerFooter scaleWithDoc="0" alignWithMargins="0">
        <oddHeader>&amp;C&amp;"+,Regular"&amp;14EarthCraft House Worksheet</oddHeader>
        <oddFooter>&amp;L&amp;"-,Regular"&amp;9v.2014.04.01&amp;C&amp;"-,Regular"&amp;9EarthCraft House 2014&amp;R&amp;"-,Regular"&amp;9&amp;P of &amp;N</oddFooter>
      </headerFooter>
      <autoFilter ref="J1:J481" xr:uid="{00000000-0000-0000-0000-000000000000}"/>
    </customSheetView>
  </customSheetViews>
  <mergeCells count="200">
    <mergeCell ref="E164:G164"/>
    <mergeCell ref="C170:D170"/>
    <mergeCell ref="C162:D162"/>
    <mergeCell ref="C168:D168"/>
    <mergeCell ref="E255:G255"/>
    <mergeCell ref="C258:D258"/>
    <mergeCell ref="C273:D273"/>
    <mergeCell ref="C271:D271"/>
    <mergeCell ref="H400:H406"/>
    <mergeCell ref="H337:H339"/>
    <mergeCell ref="H244:H245"/>
    <mergeCell ref="C177:D177"/>
    <mergeCell ref="E192:G192"/>
    <mergeCell ref="C190:D190"/>
    <mergeCell ref="E206:G206"/>
    <mergeCell ref="C326:D326"/>
    <mergeCell ref="C324:D324"/>
    <mergeCell ref="C390:D390"/>
    <mergeCell ref="C395:D395"/>
    <mergeCell ref="E336:G336"/>
    <mergeCell ref="F337:F339"/>
    <mergeCell ref="G337:G339"/>
    <mergeCell ref="C378:D378"/>
    <mergeCell ref="E367:G367"/>
    <mergeCell ref="E170:G170"/>
    <mergeCell ref="C316:D316"/>
    <mergeCell ref="E298:G298"/>
    <mergeCell ref="C269:D269"/>
    <mergeCell ref="F276:F277"/>
    <mergeCell ref="E198:G198"/>
    <mergeCell ref="E219:G219"/>
    <mergeCell ref="E233:G233"/>
    <mergeCell ref="F283:F284"/>
    <mergeCell ref="E282:G282"/>
    <mergeCell ref="C236:D236"/>
    <mergeCell ref="C272:D272"/>
    <mergeCell ref="E258:G258"/>
    <mergeCell ref="E275:G275"/>
    <mergeCell ref="C267:D267"/>
    <mergeCell ref="C265:D265"/>
    <mergeCell ref="C229:D229"/>
    <mergeCell ref="E262:G262"/>
    <mergeCell ref="E251:G251"/>
    <mergeCell ref="C237:D237"/>
    <mergeCell ref="C241:D241"/>
    <mergeCell ref="G244:G245"/>
    <mergeCell ref="F244:F245"/>
    <mergeCell ref="E248:G248"/>
    <mergeCell ref="E62:G62"/>
    <mergeCell ref="F63:F64"/>
    <mergeCell ref="E243:G243"/>
    <mergeCell ref="E57:G57"/>
    <mergeCell ref="C255:D255"/>
    <mergeCell ref="C446:D446"/>
    <mergeCell ref="E446:G446"/>
    <mergeCell ref="C451:D451"/>
    <mergeCell ref="E451:G451"/>
    <mergeCell ref="C176:D176"/>
    <mergeCell ref="B328:G328"/>
    <mergeCell ref="B268:G268"/>
    <mergeCell ref="C358:D358"/>
    <mergeCell ref="C347:D347"/>
    <mergeCell ref="C398:D398"/>
    <mergeCell ref="C376:D376"/>
    <mergeCell ref="C364:D364"/>
    <mergeCell ref="E360:G360"/>
    <mergeCell ref="E349:G349"/>
    <mergeCell ref="C184:D184"/>
    <mergeCell ref="B180:G180"/>
    <mergeCell ref="C434:D434"/>
    <mergeCell ref="E438:G438"/>
    <mergeCell ref="C381:D381"/>
    <mergeCell ref="E5:G5"/>
    <mergeCell ref="C55:D55"/>
    <mergeCell ref="B50:D50"/>
    <mergeCell ref="C29:D29"/>
    <mergeCell ref="F19:F20"/>
    <mergeCell ref="B36:D36"/>
    <mergeCell ref="C9:D9"/>
    <mergeCell ref="C23:D23"/>
    <mergeCell ref="C34:D34"/>
    <mergeCell ref="C43:D43"/>
    <mergeCell ref="E12:G12"/>
    <mergeCell ref="C26:D26"/>
    <mergeCell ref="E18:G18"/>
    <mergeCell ref="G19:G20"/>
    <mergeCell ref="C24:D24"/>
    <mergeCell ref="C8:D8"/>
    <mergeCell ref="C33:D33"/>
    <mergeCell ref="C25:D25"/>
    <mergeCell ref="C40:D40"/>
    <mergeCell ref="C41:D41"/>
    <mergeCell ref="E44:G44"/>
    <mergeCell ref="G63:G64"/>
    <mergeCell ref="C85:D85"/>
    <mergeCell ref="B86:E86"/>
    <mergeCell ref="C103:D103"/>
    <mergeCell ref="C118:D118"/>
    <mergeCell ref="E99:G99"/>
    <mergeCell ref="E93:G93"/>
    <mergeCell ref="C97:D97"/>
    <mergeCell ref="E143:G143"/>
    <mergeCell ref="C92:D92"/>
    <mergeCell ref="C91:D91"/>
    <mergeCell ref="C66:D66"/>
    <mergeCell ref="C81:D81"/>
    <mergeCell ref="C131:D131"/>
    <mergeCell ref="C68:D68"/>
    <mergeCell ref="E82:G82"/>
    <mergeCell ref="E73:G73"/>
    <mergeCell ref="B124:D124"/>
    <mergeCell ref="C116:D116"/>
    <mergeCell ref="C79:D79"/>
    <mergeCell ref="C80:D80"/>
    <mergeCell ref="C71:D71"/>
    <mergeCell ref="C73:D73"/>
    <mergeCell ref="C125:D125"/>
    <mergeCell ref="C98:D98"/>
    <mergeCell ref="E105:G105"/>
    <mergeCell ref="C158:D158"/>
    <mergeCell ref="C121:D121"/>
    <mergeCell ref="C122:D122"/>
    <mergeCell ref="C119:D119"/>
    <mergeCell ref="C115:D115"/>
    <mergeCell ref="C138:D138"/>
    <mergeCell ref="E158:G158"/>
    <mergeCell ref="C117:D117"/>
    <mergeCell ref="C111:D111"/>
    <mergeCell ref="C120:D120"/>
    <mergeCell ref="C127:D127"/>
    <mergeCell ref="C141:D141"/>
    <mergeCell ref="C146:D146"/>
    <mergeCell ref="C153:D153"/>
    <mergeCell ref="C137:D137"/>
    <mergeCell ref="C150:D150"/>
    <mergeCell ref="C105:D105"/>
    <mergeCell ref="C130:D130"/>
    <mergeCell ref="C154:D154"/>
    <mergeCell ref="C126:D126"/>
    <mergeCell ref="C108:D108"/>
    <mergeCell ref="C139:D139"/>
    <mergeCell ref="C427:D427"/>
    <mergeCell ref="E419:G419"/>
    <mergeCell ref="C340:D340"/>
    <mergeCell ref="C389:D389"/>
    <mergeCell ref="C388:D388"/>
    <mergeCell ref="C288:D288"/>
    <mergeCell ref="C329:D329"/>
    <mergeCell ref="B303:G303"/>
    <mergeCell ref="C380:D380"/>
    <mergeCell ref="C317:D317"/>
    <mergeCell ref="E289:G289"/>
    <mergeCell ref="E292:G292"/>
    <mergeCell ref="C323:D323"/>
    <mergeCell ref="E399:G399"/>
    <mergeCell ref="C417:D417"/>
    <mergeCell ref="C418:D418"/>
    <mergeCell ref="C416:D416"/>
    <mergeCell ref="E371:G371"/>
    <mergeCell ref="E306:G306"/>
    <mergeCell ref="C306:D306"/>
    <mergeCell ref="E333:G333"/>
    <mergeCell ref="C343:D343"/>
    <mergeCell ref="C410:D410"/>
    <mergeCell ref="G400:G406"/>
    <mergeCell ref="C479:D479"/>
    <mergeCell ref="C35:D35"/>
    <mergeCell ref="E475:G475"/>
    <mergeCell ref="F476:F477"/>
    <mergeCell ref="G476:G477"/>
    <mergeCell ref="C475:D475"/>
    <mergeCell ref="C470:D470"/>
    <mergeCell ref="C469:D469"/>
    <mergeCell ref="B464:D464"/>
    <mergeCell ref="C455:D455"/>
    <mergeCell ref="E460:G460"/>
    <mergeCell ref="E455:G455"/>
    <mergeCell ref="C443:D443"/>
    <mergeCell ref="C444:D444"/>
    <mergeCell ref="C463:D463"/>
    <mergeCell ref="C197:D197"/>
    <mergeCell ref="E214:G214"/>
    <mergeCell ref="E226:G226"/>
    <mergeCell ref="C428:D428"/>
    <mergeCell ref="C433:D433"/>
    <mergeCell ref="E278:G278"/>
    <mergeCell ref="C386:D386"/>
    <mergeCell ref="C387:D387"/>
    <mergeCell ref="E381:G381"/>
    <mergeCell ref="C348:D348"/>
    <mergeCell ref="C377:D377"/>
    <mergeCell ref="C346:D346"/>
    <mergeCell ref="C354:D354"/>
    <mergeCell ref="C285:D285"/>
    <mergeCell ref="G276:G277"/>
    <mergeCell ref="G283:G284"/>
    <mergeCell ref="E354:G354"/>
    <mergeCell ref="C240:D240"/>
    <mergeCell ref="C345:D345"/>
    <mergeCell ref="C352:D352"/>
  </mergeCells>
  <conditionalFormatting sqref="G37:G38 G423:G427 G356:G358 G302:G303 G349:G351 G87:G88 G51:G52 G133:G134 G179:G180 G35 G466 G437:G440 G469:G470 G398 G376:G379 G367:G369 G343:G347 G190:G229 G149:G152 G137:G141 G114:G123 G55 G12:G33 G158:G162 G244 G331:G334 G360:G364 G392:G395 G473:G481 G61:G68 G79:G85 G71:G76 G43:G49 G40:G41 G248:G267 G298:G300 G183:G184 G186 G233:G236 G288 G275:G284 G381:G384 G419:G421 G442:G444 G429:G430 G447:G448 G408 G386:G390 G329 G326:G327 G269 G164:G177 G125:G131 G57:G59 G231 G1:G8 G485:G64767 G143:G146 G432:G434 G453:G462 G450 G306:G324 G240:G241 G106:G111 G91:G104 G272:G273 G337 G340">
    <cfRule type="cellIs" dxfId="1444" priority="2601" operator="equal">
      <formula>"ad"</formula>
    </cfRule>
    <cfRule type="cellIs" dxfId="1443" priority="2602" operator="equal">
      <formula>"na"</formula>
    </cfRule>
    <cfRule type="cellIs" dxfId="1442" priority="2603" operator="equal">
      <formula>"n/a"</formula>
    </cfRule>
    <cfRule type="cellIs" dxfId="1441" priority="2604" operator="equal">
      <formula>"vf"</formula>
    </cfRule>
    <cfRule type="cellIs" dxfId="1440" priority="2605" operator="equal">
      <formula>"N"</formula>
    </cfRule>
    <cfRule type="cellIs" dxfId="1439" priority="2606" operator="equal">
      <formula>"Y"</formula>
    </cfRule>
  </conditionalFormatting>
  <conditionalFormatting sqref="F19">
    <cfRule type="cellIs" dxfId="1438" priority="2363" stopIfTrue="1" operator="equal">
      <formula>5</formula>
    </cfRule>
    <cfRule type="cellIs" dxfId="1437" priority="2364" stopIfTrue="1" operator="equal">
      <formula>2</formula>
    </cfRule>
    <cfRule type="cellIs" dxfId="1436" priority="2586" operator="greaterThan">
      <formula>5</formula>
    </cfRule>
  </conditionalFormatting>
  <conditionalFormatting sqref="F476:F477">
    <cfRule type="cellIs" dxfId="1435" priority="399" operator="equal">
      <formula>2</formula>
    </cfRule>
    <cfRule type="cellIs" dxfId="1434" priority="401" operator="equal">
      <formula>3</formula>
    </cfRule>
    <cfRule type="cellIs" dxfId="1433" priority="2421" stopIfTrue="1" operator="equal">
      <formula>1</formula>
    </cfRule>
    <cfRule type="cellIs" dxfId="1432" priority="2422" operator="greaterThan">
      <formula>3</formula>
    </cfRule>
  </conditionalFormatting>
  <conditionalFormatting sqref="F63:F64">
    <cfRule type="cellIs" dxfId="1431" priority="404" operator="equal">
      <formula>2</formula>
    </cfRule>
    <cfRule type="cellIs" dxfId="1430" priority="405" operator="greaterThan">
      <formula>3</formula>
    </cfRule>
    <cfRule type="cellIs" dxfId="1429" priority="2414" stopIfTrue="1" operator="equal">
      <formula>3</formula>
    </cfRule>
    <cfRule type="cellIs" dxfId="1428" priority="2417" stopIfTrue="1" operator="equal">
      <formula>1</formula>
    </cfRule>
  </conditionalFormatting>
  <conditionalFormatting sqref="F80">
    <cfRule type="cellIs" dxfId="1427" priority="694" operator="greaterThanOrEqual">
      <formula>13</formula>
    </cfRule>
    <cfRule type="cellIs" dxfId="1426" priority="2409" stopIfTrue="1" operator="between">
      <formula>3</formula>
      <formula>12</formula>
    </cfRule>
    <cfRule type="cellIs" dxfId="1425" priority="2410" operator="between">
      <formula>1</formula>
      <formula>2</formula>
    </cfRule>
  </conditionalFormatting>
  <conditionalFormatting sqref="F276:F277">
    <cfRule type="cellIs" dxfId="1424" priority="708" operator="equal">
      <formula>1</formula>
    </cfRule>
    <cfRule type="cellIs" dxfId="1423" priority="2393" stopIfTrue="1" operator="equal">
      <formula>2</formula>
    </cfRule>
    <cfRule type="cellIs" dxfId="1422" priority="2394" operator="greaterThan">
      <formula>2</formula>
    </cfRule>
  </conditionalFormatting>
  <conditionalFormatting sqref="F283:F284">
    <cfRule type="cellIs" dxfId="1421" priority="705" operator="greaterThan">
      <formula>3</formula>
    </cfRule>
    <cfRule type="cellIs" dxfId="1420" priority="2391" stopIfTrue="1" operator="between">
      <formula>2</formula>
      <formula>3</formula>
    </cfRule>
    <cfRule type="cellIs" dxfId="1419" priority="2392" operator="equal">
      <formula>1</formula>
    </cfRule>
  </conditionalFormatting>
  <conditionalFormatting sqref="F337">
    <cfRule type="cellIs" dxfId="1418" priority="2380" operator="greaterThan">
      <formula>4</formula>
    </cfRule>
  </conditionalFormatting>
  <conditionalFormatting sqref="F368:F369 F398 F350:F352 F376:F379 F427:F428 F343:F348 F437 F439:F444 F469:F470 F23:F26 F55 F40:F41 F91:F92 F94:F98 F114:F123 F183:F184 F190:F191 F193:F197 F199:F205 F207:F213 F215:F218 F220:F225 F227:F229 F249:F250 F252:F254 F256:F257 F259:F261 F263:F267 F288 F382:F384 F307:F324 F240:F241 F100:F103 F149:F154 F137:F141">
    <cfRule type="cellIs" dxfId="1417" priority="2359" stopIfTrue="1" operator="equal">
      <formula>"na"</formula>
    </cfRule>
    <cfRule type="cellIs" dxfId="1416" priority="2360" stopIfTrue="1" operator="equal">
      <formula>"n/a"</formula>
    </cfRule>
    <cfRule type="expression" dxfId="1415" priority="2361" stopIfTrue="1">
      <formula>F23=E23</formula>
    </cfRule>
    <cfRule type="cellIs" dxfId="1414" priority="2362" operator="greaterThan">
      <formula>0</formula>
    </cfRule>
  </conditionalFormatting>
  <conditionalFormatting sqref="G13:G17 G19 G23:G26 G40:G41 G43 G55 G58:G59 G63 G74:G76 G83:G85 G91:G92 G94:G98 G114:G123 G190:G191 G193:G197 G199:G205 G207:G213 G215:G218 G220:G225 G227:G229 G231 G234:G236 G244 G249:G250 G252:G254 G256:G257 G259:G261 G263:G267 G269 G276 G283 G299:G300 G329 G334 G368:G369 G376:G379 G398 G437 G439:G440 G469 G6:G8 G28:G33 G45:G49 G65:G68 G71:G72 G137:G141 G144:G146 G149:G152 G159:G162 G331:G332 G350:G351 G361:G364 G392:G395 G408 G427 G476:G481 G356:G358 G343:G347 G442:G444 G453:G454 G165:G169 G461:G462 G79:G81 G125:G127 G129:G131 G171:G177 G473:G474 G35 G183:G184 G186 G288 G279:G281 G326:G327 G382:G384 G386:G390 G420:G421 G430 G447:G448 G432:G434 G456:G459 G450 G307:G324 G240:G241 G106:G111 G100:G103 G272:G273 G337">
    <cfRule type="cellIs" dxfId="1413" priority="1821" operator="equal">
      <formula>"RI"</formula>
    </cfRule>
    <cfRule type="cellIs" dxfId="1412" priority="1822" operator="equal">
      <formula>"ri"</formula>
    </cfRule>
  </conditionalFormatting>
  <conditionalFormatting sqref="G9">
    <cfRule type="cellIs" dxfId="1411" priority="1815" operator="equal">
      <formula>"ad"</formula>
    </cfRule>
    <cfRule type="cellIs" dxfId="1410" priority="1816" operator="equal">
      <formula>"na"</formula>
    </cfRule>
    <cfRule type="cellIs" dxfId="1409" priority="1817" operator="equal">
      <formula>"n/a"</formula>
    </cfRule>
    <cfRule type="cellIs" dxfId="1408" priority="1818" operator="equal">
      <formula>"vf"</formula>
    </cfRule>
    <cfRule type="cellIs" dxfId="1407" priority="1819" operator="equal">
      <formula>"N"</formula>
    </cfRule>
    <cfRule type="cellIs" dxfId="1406" priority="1820" operator="equal">
      <formula>"Y"</formula>
    </cfRule>
  </conditionalFormatting>
  <conditionalFormatting sqref="G9">
    <cfRule type="cellIs" dxfId="1405" priority="1811" operator="equal">
      <formula>"RI"</formula>
    </cfRule>
    <cfRule type="cellIs" dxfId="1404" priority="1812" operator="equal">
      <formula>"ri"</formula>
    </cfRule>
  </conditionalFormatting>
  <conditionalFormatting sqref="G34">
    <cfRule type="cellIs" dxfId="1403" priority="1805" operator="equal">
      <formula>"ad"</formula>
    </cfRule>
    <cfRule type="cellIs" dxfId="1402" priority="1806" operator="equal">
      <formula>"na"</formula>
    </cfRule>
    <cfRule type="cellIs" dxfId="1401" priority="1807" operator="equal">
      <formula>"n/a"</formula>
    </cfRule>
    <cfRule type="cellIs" dxfId="1400" priority="1808" operator="equal">
      <formula>"vf"</formula>
    </cfRule>
    <cfRule type="cellIs" dxfId="1399" priority="1809" operator="equal">
      <formula>"N"</formula>
    </cfRule>
    <cfRule type="cellIs" dxfId="1398" priority="1810" operator="equal">
      <formula>"Y"</formula>
    </cfRule>
  </conditionalFormatting>
  <conditionalFormatting sqref="G34">
    <cfRule type="cellIs" dxfId="1397" priority="1801" operator="equal">
      <formula>"RI"</formula>
    </cfRule>
    <cfRule type="cellIs" dxfId="1396" priority="1802" operator="equal">
      <formula>"ri"</formula>
    </cfRule>
  </conditionalFormatting>
  <conditionalFormatting sqref="G105">
    <cfRule type="cellIs" dxfId="1395" priority="1795" operator="equal">
      <formula>"ad"</formula>
    </cfRule>
    <cfRule type="cellIs" dxfId="1394" priority="1796" operator="equal">
      <formula>"na"</formula>
    </cfRule>
    <cfRule type="cellIs" dxfId="1393" priority="1797" operator="equal">
      <formula>"n/a"</formula>
    </cfRule>
    <cfRule type="cellIs" dxfId="1392" priority="1798" operator="equal">
      <formula>"vf"</formula>
    </cfRule>
    <cfRule type="cellIs" dxfId="1391" priority="1799" operator="equal">
      <formula>"N"</formula>
    </cfRule>
    <cfRule type="cellIs" dxfId="1390" priority="1800" operator="equal">
      <formula>"Y"</formula>
    </cfRule>
  </conditionalFormatting>
  <conditionalFormatting sqref="G352">
    <cfRule type="cellIs" dxfId="1389" priority="1781" operator="equal">
      <formula>"ad"</formula>
    </cfRule>
    <cfRule type="cellIs" dxfId="1388" priority="1782" operator="equal">
      <formula>"na"</formula>
    </cfRule>
    <cfRule type="cellIs" dxfId="1387" priority="1783" operator="equal">
      <formula>"n/a"</formula>
    </cfRule>
    <cfRule type="cellIs" dxfId="1386" priority="1784" operator="equal">
      <formula>"vf"</formula>
    </cfRule>
    <cfRule type="cellIs" dxfId="1385" priority="1785" operator="equal">
      <formula>"N"</formula>
    </cfRule>
    <cfRule type="cellIs" dxfId="1384" priority="1786" operator="equal">
      <formula>"Y"</formula>
    </cfRule>
  </conditionalFormatting>
  <conditionalFormatting sqref="G352">
    <cfRule type="cellIs" dxfId="1383" priority="1775" operator="equal">
      <formula>"RI"</formula>
    </cfRule>
    <cfRule type="cellIs" dxfId="1382" priority="1776" operator="equal">
      <formula>"ri"</formula>
    </cfRule>
  </conditionalFormatting>
  <conditionalFormatting sqref="G428">
    <cfRule type="cellIs" dxfId="1381" priority="1761" operator="equal">
      <formula>"ad"</formula>
    </cfRule>
    <cfRule type="cellIs" dxfId="1380" priority="1762" operator="equal">
      <formula>"na"</formula>
    </cfRule>
    <cfRule type="cellIs" dxfId="1379" priority="1763" operator="equal">
      <formula>"n/a"</formula>
    </cfRule>
    <cfRule type="cellIs" dxfId="1378" priority="1764" operator="equal">
      <formula>"vf"</formula>
    </cfRule>
    <cfRule type="cellIs" dxfId="1377" priority="1765" operator="equal">
      <formula>"N"</formula>
    </cfRule>
    <cfRule type="cellIs" dxfId="1376" priority="1766" operator="equal">
      <formula>"Y"</formula>
    </cfRule>
  </conditionalFormatting>
  <conditionalFormatting sqref="G428">
    <cfRule type="cellIs" dxfId="1375" priority="1755" operator="equal">
      <formula>"RI"</formula>
    </cfRule>
    <cfRule type="cellIs" dxfId="1374" priority="1756" operator="equal">
      <formula>"ri"</formula>
    </cfRule>
  </conditionalFormatting>
  <conditionalFormatting sqref="G348">
    <cfRule type="cellIs" dxfId="1373" priority="1739" operator="equal">
      <formula>"ad"</formula>
    </cfRule>
    <cfRule type="cellIs" dxfId="1372" priority="1740" operator="equal">
      <formula>"na"</formula>
    </cfRule>
    <cfRule type="cellIs" dxfId="1371" priority="1741" operator="equal">
      <formula>"n/a"</formula>
    </cfRule>
    <cfRule type="cellIs" dxfId="1370" priority="1742" operator="equal">
      <formula>"vf"</formula>
    </cfRule>
    <cfRule type="cellIs" dxfId="1369" priority="1743" operator="equal">
      <formula>"N"</formula>
    </cfRule>
    <cfRule type="cellIs" dxfId="1368" priority="1744" operator="equal">
      <formula>"Y"</formula>
    </cfRule>
  </conditionalFormatting>
  <conditionalFormatting sqref="G348">
    <cfRule type="cellIs" dxfId="1367" priority="1733" operator="equal">
      <formula>"RI"</formula>
    </cfRule>
    <cfRule type="cellIs" dxfId="1366" priority="1734" operator="equal">
      <formula>"ri"</formula>
    </cfRule>
  </conditionalFormatting>
  <conditionalFormatting sqref="G441">
    <cfRule type="cellIs" dxfId="1365" priority="1697" operator="equal">
      <formula>"ad"</formula>
    </cfRule>
    <cfRule type="cellIs" dxfId="1364" priority="1698" operator="equal">
      <formula>"na"</formula>
    </cfRule>
    <cfRule type="cellIs" dxfId="1363" priority="1699" operator="equal">
      <formula>"n/a"</formula>
    </cfRule>
    <cfRule type="cellIs" dxfId="1362" priority="1700" operator="equal">
      <formula>"vf"</formula>
    </cfRule>
    <cfRule type="cellIs" dxfId="1361" priority="1701" operator="equal">
      <formula>"N"</formula>
    </cfRule>
    <cfRule type="cellIs" dxfId="1360" priority="1702" operator="equal">
      <formula>"Y"</formula>
    </cfRule>
  </conditionalFormatting>
  <conditionalFormatting sqref="G441">
    <cfRule type="cellIs" dxfId="1359" priority="1691" operator="equal">
      <formula>"RI"</formula>
    </cfRule>
    <cfRule type="cellIs" dxfId="1358" priority="1692" operator="equal">
      <formula>"ri"</formula>
    </cfRule>
  </conditionalFormatting>
  <conditionalFormatting sqref="G452">
    <cfRule type="cellIs" dxfId="1357" priority="1683" operator="equal">
      <formula>"ad"</formula>
    </cfRule>
    <cfRule type="cellIs" dxfId="1356" priority="1684" operator="equal">
      <formula>"na"</formula>
    </cfRule>
    <cfRule type="cellIs" dxfId="1355" priority="1685" operator="equal">
      <formula>"n/a"</formula>
    </cfRule>
    <cfRule type="cellIs" dxfId="1354" priority="1686" operator="equal">
      <formula>"vf"</formula>
    </cfRule>
    <cfRule type="cellIs" dxfId="1353" priority="1687" operator="equal">
      <formula>"N"</formula>
    </cfRule>
    <cfRule type="cellIs" dxfId="1352" priority="1688" operator="equal">
      <formula>"Y"</formula>
    </cfRule>
  </conditionalFormatting>
  <conditionalFormatting sqref="G452">
    <cfRule type="cellIs" dxfId="1351" priority="1679" operator="equal">
      <formula>"RI"</formula>
    </cfRule>
    <cfRule type="cellIs" dxfId="1350" priority="1680" operator="equal">
      <formula>"ri"</formula>
    </cfRule>
  </conditionalFormatting>
  <conditionalFormatting sqref="G463">
    <cfRule type="cellIs" dxfId="1349" priority="1673" operator="equal">
      <formula>"ad"</formula>
    </cfRule>
    <cfRule type="cellIs" dxfId="1348" priority="1674" operator="equal">
      <formula>"na"</formula>
    </cfRule>
    <cfRule type="cellIs" dxfId="1347" priority="1675" operator="equal">
      <formula>"n/a"</formula>
    </cfRule>
    <cfRule type="cellIs" dxfId="1346" priority="1676" operator="equal">
      <formula>"vf"</formula>
    </cfRule>
    <cfRule type="cellIs" dxfId="1345" priority="1677" operator="equal">
      <formula>"N"</formula>
    </cfRule>
    <cfRule type="cellIs" dxfId="1344" priority="1678" operator="equal">
      <formula>"Y"</formula>
    </cfRule>
  </conditionalFormatting>
  <conditionalFormatting sqref="G463">
    <cfRule type="cellIs" dxfId="1343" priority="1669" operator="equal">
      <formula>"RI"</formula>
    </cfRule>
    <cfRule type="cellIs" dxfId="1342" priority="1670" operator="equal">
      <formula>"ri"</formula>
    </cfRule>
  </conditionalFormatting>
  <conditionalFormatting sqref="G435:G436">
    <cfRule type="cellIs" dxfId="1341" priority="1647" operator="equal">
      <formula>"ad"</formula>
    </cfRule>
    <cfRule type="cellIs" dxfId="1340" priority="1648" operator="equal">
      <formula>"na"</formula>
    </cfRule>
    <cfRule type="cellIs" dxfId="1339" priority="1649" operator="equal">
      <formula>"n/a"</formula>
    </cfRule>
    <cfRule type="cellIs" dxfId="1338" priority="1650" operator="equal">
      <formula>"vf"</formula>
    </cfRule>
    <cfRule type="cellIs" dxfId="1337" priority="1651" operator="equal">
      <formula>"N"</formula>
    </cfRule>
    <cfRule type="cellIs" dxfId="1336" priority="1652" operator="equal">
      <formula>"Y"</formula>
    </cfRule>
  </conditionalFormatting>
  <conditionalFormatting sqref="G467:G468">
    <cfRule type="cellIs" dxfId="1335" priority="1635" operator="equal">
      <formula>"ad"</formula>
    </cfRule>
    <cfRule type="cellIs" dxfId="1334" priority="1636" operator="equal">
      <formula>"na"</formula>
    </cfRule>
    <cfRule type="cellIs" dxfId="1333" priority="1637" operator="equal">
      <formula>"n/a"</formula>
    </cfRule>
    <cfRule type="cellIs" dxfId="1332" priority="1638" operator="equal">
      <formula>"vf"</formula>
    </cfRule>
    <cfRule type="cellIs" dxfId="1331" priority="1639" operator="equal">
      <formula>"N"</formula>
    </cfRule>
    <cfRule type="cellIs" dxfId="1330" priority="1640" operator="equal">
      <formula>"Y"</formula>
    </cfRule>
  </conditionalFormatting>
  <conditionalFormatting sqref="G396:G397">
    <cfRule type="cellIs" dxfId="1329" priority="1623" operator="equal">
      <formula>"ad"</formula>
    </cfRule>
    <cfRule type="cellIs" dxfId="1328" priority="1624" operator="equal">
      <formula>"na"</formula>
    </cfRule>
    <cfRule type="cellIs" dxfId="1327" priority="1625" operator="equal">
      <formula>"n/a"</formula>
    </cfRule>
    <cfRule type="cellIs" dxfId="1326" priority="1626" operator="equal">
      <formula>"vf"</formula>
    </cfRule>
    <cfRule type="cellIs" dxfId="1325" priority="1627" operator="equal">
      <formula>"N"</formula>
    </cfRule>
    <cfRule type="cellIs" dxfId="1324" priority="1628" operator="equal">
      <formula>"Y"</formula>
    </cfRule>
  </conditionalFormatting>
  <conditionalFormatting sqref="G374:G375">
    <cfRule type="cellIs" dxfId="1323" priority="1611" operator="equal">
      <formula>"ad"</formula>
    </cfRule>
    <cfRule type="cellIs" dxfId="1322" priority="1612" operator="equal">
      <formula>"na"</formula>
    </cfRule>
    <cfRule type="cellIs" dxfId="1321" priority="1613" operator="equal">
      <formula>"n/a"</formula>
    </cfRule>
    <cfRule type="cellIs" dxfId="1320" priority="1614" operator="equal">
      <formula>"vf"</formula>
    </cfRule>
    <cfRule type="cellIs" dxfId="1319" priority="1615" operator="equal">
      <formula>"N"</formula>
    </cfRule>
    <cfRule type="cellIs" dxfId="1318" priority="1616" operator="equal">
      <formula>"Y"</formula>
    </cfRule>
  </conditionalFormatting>
  <conditionalFormatting sqref="G365:G366">
    <cfRule type="cellIs" dxfId="1317" priority="1599" operator="equal">
      <formula>"ad"</formula>
    </cfRule>
    <cfRule type="cellIs" dxfId="1316" priority="1600" operator="equal">
      <formula>"na"</formula>
    </cfRule>
    <cfRule type="cellIs" dxfId="1315" priority="1601" operator="equal">
      <formula>"n/a"</formula>
    </cfRule>
    <cfRule type="cellIs" dxfId="1314" priority="1602" operator="equal">
      <formula>"vf"</formula>
    </cfRule>
    <cfRule type="cellIs" dxfId="1313" priority="1603" operator="equal">
      <formula>"N"</formula>
    </cfRule>
    <cfRule type="cellIs" dxfId="1312" priority="1604" operator="equal">
      <formula>"Y"</formula>
    </cfRule>
  </conditionalFormatting>
  <conditionalFormatting sqref="G341:G342">
    <cfRule type="cellIs" dxfId="1311" priority="1587" operator="equal">
      <formula>"ad"</formula>
    </cfRule>
    <cfRule type="cellIs" dxfId="1310" priority="1588" operator="equal">
      <formula>"na"</formula>
    </cfRule>
    <cfRule type="cellIs" dxfId="1309" priority="1589" operator="equal">
      <formula>"n/a"</formula>
    </cfRule>
    <cfRule type="cellIs" dxfId="1308" priority="1590" operator="equal">
      <formula>"vf"</formula>
    </cfRule>
    <cfRule type="cellIs" dxfId="1307" priority="1591" operator="equal">
      <formula>"N"</formula>
    </cfRule>
    <cfRule type="cellIs" dxfId="1306" priority="1592" operator="equal">
      <formula>"Y"</formula>
    </cfRule>
  </conditionalFormatting>
  <conditionalFormatting sqref="G304:G305">
    <cfRule type="cellIs" dxfId="1305" priority="1575" operator="equal">
      <formula>"ad"</formula>
    </cfRule>
    <cfRule type="cellIs" dxfId="1304" priority="1576" operator="equal">
      <formula>"na"</formula>
    </cfRule>
    <cfRule type="cellIs" dxfId="1303" priority="1577" operator="equal">
      <formula>"n/a"</formula>
    </cfRule>
    <cfRule type="cellIs" dxfId="1302" priority="1578" operator="equal">
      <formula>"vf"</formula>
    </cfRule>
    <cfRule type="cellIs" dxfId="1301" priority="1579" operator="equal">
      <formula>"N"</formula>
    </cfRule>
    <cfRule type="cellIs" dxfId="1300" priority="1580" operator="equal">
      <formula>"Y"</formula>
    </cfRule>
  </conditionalFormatting>
  <conditionalFormatting sqref="G286:G287">
    <cfRule type="cellIs" dxfId="1299" priority="1563" operator="equal">
      <formula>"ad"</formula>
    </cfRule>
    <cfRule type="cellIs" dxfId="1298" priority="1564" operator="equal">
      <formula>"na"</formula>
    </cfRule>
    <cfRule type="cellIs" dxfId="1297" priority="1565" operator="equal">
      <formula>"n/a"</formula>
    </cfRule>
    <cfRule type="cellIs" dxfId="1296" priority="1566" operator="equal">
      <formula>"vf"</formula>
    </cfRule>
    <cfRule type="cellIs" dxfId="1295" priority="1567" operator="equal">
      <formula>"N"</formula>
    </cfRule>
    <cfRule type="cellIs" dxfId="1294" priority="1568" operator="equal">
      <formula>"Y"</formula>
    </cfRule>
  </conditionalFormatting>
  <conditionalFormatting sqref="G246:G247">
    <cfRule type="cellIs" dxfId="1293" priority="1551" operator="equal">
      <formula>"ad"</formula>
    </cfRule>
    <cfRule type="cellIs" dxfId="1292" priority="1552" operator="equal">
      <formula>"na"</formula>
    </cfRule>
    <cfRule type="cellIs" dxfId="1291" priority="1553" operator="equal">
      <formula>"n/a"</formula>
    </cfRule>
    <cfRule type="cellIs" dxfId="1290" priority="1554" operator="equal">
      <formula>"vf"</formula>
    </cfRule>
    <cfRule type="cellIs" dxfId="1289" priority="1555" operator="equal">
      <formula>"N"</formula>
    </cfRule>
    <cfRule type="cellIs" dxfId="1288" priority="1556" operator="equal">
      <formula>"Y"</formula>
    </cfRule>
  </conditionalFormatting>
  <conditionalFormatting sqref="G238:G239">
    <cfRule type="cellIs" dxfId="1287" priority="1539" operator="equal">
      <formula>"ad"</formula>
    </cfRule>
    <cfRule type="cellIs" dxfId="1286" priority="1540" operator="equal">
      <formula>"na"</formula>
    </cfRule>
    <cfRule type="cellIs" dxfId="1285" priority="1541" operator="equal">
      <formula>"n/a"</formula>
    </cfRule>
    <cfRule type="cellIs" dxfId="1284" priority="1542" operator="equal">
      <formula>"vf"</formula>
    </cfRule>
    <cfRule type="cellIs" dxfId="1283" priority="1543" operator="equal">
      <formula>"N"</formula>
    </cfRule>
    <cfRule type="cellIs" dxfId="1282" priority="1544" operator="equal">
      <formula>"Y"</formula>
    </cfRule>
  </conditionalFormatting>
  <conditionalFormatting sqref="G188:G189">
    <cfRule type="cellIs" dxfId="1281" priority="1527" operator="equal">
      <formula>"ad"</formula>
    </cfRule>
    <cfRule type="cellIs" dxfId="1280" priority="1528" operator="equal">
      <formula>"na"</formula>
    </cfRule>
    <cfRule type="cellIs" dxfId="1279" priority="1529" operator="equal">
      <formula>"n/a"</formula>
    </cfRule>
    <cfRule type="cellIs" dxfId="1278" priority="1530" operator="equal">
      <formula>"vf"</formula>
    </cfRule>
    <cfRule type="cellIs" dxfId="1277" priority="1531" operator="equal">
      <formula>"N"</formula>
    </cfRule>
    <cfRule type="cellIs" dxfId="1276" priority="1532" operator="equal">
      <formula>"Y"</formula>
    </cfRule>
  </conditionalFormatting>
  <conditionalFormatting sqref="G181:G182">
    <cfRule type="cellIs" dxfId="1275" priority="1515" operator="equal">
      <formula>"ad"</formula>
    </cfRule>
    <cfRule type="cellIs" dxfId="1274" priority="1516" operator="equal">
      <formula>"na"</formula>
    </cfRule>
    <cfRule type="cellIs" dxfId="1273" priority="1517" operator="equal">
      <formula>"n/a"</formula>
    </cfRule>
    <cfRule type="cellIs" dxfId="1272" priority="1518" operator="equal">
      <formula>"vf"</formula>
    </cfRule>
    <cfRule type="cellIs" dxfId="1271" priority="1519" operator="equal">
      <formula>"N"</formula>
    </cfRule>
    <cfRule type="cellIs" dxfId="1270" priority="1520" operator="equal">
      <formula>"Y"</formula>
    </cfRule>
  </conditionalFormatting>
  <conditionalFormatting sqref="G147:G148">
    <cfRule type="cellIs" dxfId="1269" priority="1503" operator="equal">
      <formula>"ad"</formula>
    </cfRule>
    <cfRule type="cellIs" dxfId="1268" priority="1504" operator="equal">
      <formula>"na"</formula>
    </cfRule>
    <cfRule type="cellIs" dxfId="1267" priority="1505" operator="equal">
      <formula>"n/a"</formula>
    </cfRule>
    <cfRule type="cellIs" dxfId="1266" priority="1506" operator="equal">
      <formula>"vf"</formula>
    </cfRule>
    <cfRule type="cellIs" dxfId="1265" priority="1507" operator="equal">
      <formula>"N"</formula>
    </cfRule>
    <cfRule type="cellIs" dxfId="1264" priority="1508" operator="equal">
      <formula>"Y"</formula>
    </cfRule>
  </conditionalFormatting>
  <conditionalFormatting sqref="G135:G136">
    <cfRule type="cellIs" dxfId="1263" priority="1491" operator="equal">
      <formula>"ad"</formula>
    </cfRule>
    <cfRule type="cellIs" dxfId="1262" priority="1492" operator="equal">
      <formula>"na"</formula>
    </cfRule>
    <cfRule type="cellIs" dxfId="1261" priority="1493" operator="equal">
      <formula>"n/a"</formula>
    </cfRule>
    <cfRule type="cellIs" dxfId="1260" priority="1494" operator="equal">
      <formula>"vf"</formula>
    </cfRule>
    <cfRule type="cellIs" dxfId="1259" priority="1495" operator="equal">
      <formula>"N"</formula>
    </cfRule>
    <cfRule type="cellIs" dxfId="1258" priority="1496" operator="equal">
      <formula>"Y"</formula>
    </cfRule>
  </conditionalFormatting>
  <conditionalFormatting sqref="G112:G113">
    <cfRule type="cellIs" dxfId="1257" priority="1479" operator="equal">
      <formula>"ad"</formula>
    </cfRule>
    <cfRule type="cellIs" dxfId="1256" priority="1480" operator="equal">
      <formula>"na"</formula>
    </cfRule>
    <cfRule type="cellIs" dxfId="1255" priority="1481" operator="equal">
      <formula>"n/a"</formula>
    </cfRule>
    <cfRule type="cellIs" dxfId="1254" priority="1482" operator="equal">
      <formula>"vf"</formula>
    </cfRule>
    <cfRule type="cellIs" dxfId="1253" priority="1483" operator="equal">
      <formula>"N"</formula>
    </cfRule>
    <cfRule type="cellIs" dxfId="1252" priority="1484" operator="equal">
      <formula>"Y"</formula>
    </cfRule>
  </conditionalFormatting>
  <conditionalFormatting sqref="G89:G90">
    <cfRule type="cellIs" dxfId="1251" priority="1467" operator="equal">
      <formula>"ad"</formula>
    </cfRule>
    <cfRule type="cellIs" dxfId="1250" priority="1468" operator="equal">
      <formula>"na"</formula>
    </cfRule>
    <cfRule type="cellIs" dxfId="1249" priority="1469" operator="equal">
      <formula>"n/a"</formula>
    </cfRule>
    <cfRule type="cellIs" dxfId="1248" priority="1470" operator="equal">
      <formula>"vf"</formula>
    </cfRule>
    <cfRule type="cellIs" dxfId="1247" priority="1471" operator="equal">
      <formula>"N"</formula>
    </cfRule>
    <cfRule type="cellIs" dxfId="1246" priority="1472" operator="equal">
      <formula>"Y"</formula>
    </cfRule>
  </conditionalFormatting>
  <conditionalFormatting sqref="G53:G54">
    <cfRule type="cellIs" dxfId="1245" priority="1455" operator="equal">
      <formula>"ad"</formula>
    </cfRule>
    <cfRule type="cellIs" dxfId="1244" priority="1456" operator="equal">
      <formula>"na"</formula>
    </cfRule>
    <cfRule type="cellIs" dxfId="1243" priority="1457" operator="equal">
      <formula>"n/a"</formula>
    </cfRule>
    <cfRule type="cellIs" dxfId="1242" priority="1458" operator="equal">
      <formula>"vf"</formula>
    </cfRule>
    <cfRule type="cellIs" dxfId="1241" priority="1459" operator="equal">
      <formula>"N"</formula>
    </cfRule>
    <cfRule type="cellIs" dxfId="1240" priority="1460" operator="equal">
      <formula>"Y"</formula>
    </cfRule>
  </conditionalFormatting>
  <conditionalFormatting sqref="G11">
    <cfRule type="cellIs" dxfId="1239" priority="1443" operator="equal">
      <formula>"ad"</formula>
    </cfRule>
    <cfRule type="cellIs" dxfId="1238" priority="1444" operator="equal">
      <formula>"na"</formula>
    </cfRule>
    <cfRule type="cellIs" dxfId="1237" priority="1445" operator="equal">
      <formula>"n/a"</formula>
    </cfRule>
    <cfRule type="cellIs" dxfId="1236" priority="1446" operator="equal">
      <formula>"vf"</formula>
    </cfRule>
    <cfRule type="cellIs" dxfId="1235" priority="1447" operator="equal">
      <formula>"N"</formula>
    </cfRule>
    <cfRule type="cellIs" dxfId="1234" priority="1448" operator="equal">
      <formula>"Y"</formula>
    </cfRule>
  </conditionalFormatting>
  <conditionalFormatting sqref="G10">
    <cfRule type="cellIs" dxfId="1233" priority="1437" operator="equal">
      <formula>"ad"</formula>
    </cfRule>
    <cfRule type="cellIs" dxfId="1232" priority="1438" operator="equal">
      <formula>"na"</formula>
    </cfRule>
    <cfRule type="cellIs" dxfId="1231" priority="1439" operator="equal">
      <formula>"n/a"</formula>
    </cfRule>
    <cfRule type="cellIs" dxfId="1230" priority="1440" operator="equal">
      <formula>"vf"</formula>
    </cfRule>
    <cfRule type="cellIs" dxfId="1229" priority="1441" operator="equal">
      <formula>"N"</formula>
    </cfRule>
    <cfRule type="cellIs" dxfId="1228" priority="1442" operator="equal">
      <formula>"Y"</formula>
    </cfRule>
  </conditionalFormatting>
  <conditionalFormatting sqref="G163">
    <cfRule type="cellIs" dxfId="1227" priority="1431" operator="equal">
      <formula>"ad"</formula>
    </cfRule>
    <cfRule type="cellIs" dxfId="1226" priority="1432" operator="equal">
      <formula>"na"</formula>
    </cfRule>
    <cfRule type="cellIs" dxfId="1225" priority="1433" operator="equal">
      <formula>"n/a"</formula>
    </cfRule>
    <cfRule type="cellIs" dxfId="1224" priority="1434" operator="equal">
      <formula>"vf"</formula>
    </cfRule>
    <cfRule type="cellIs" dxfId="1223" priority="1435" operator="equal">
      <formula>"N"</formula>
    </cfRule>
    <cfRule type="cellIs" dxfId="1222" priority="1436" operator="equal">
      <formula>"Y"</formula>
    </cfRule>
  </conditionalFormatting>
  <conditionalFormatting sqref="G230">
    <cfRule type="cellIs" dxfId="1221" priority="1425" operator="equal">
      <formula>"ad"</formula>
    </cfRule>
    <cfRule type="cellIs" dxfId="1220" priority="1426" operator="equal">
      <formula>"na"</formula>
    </cfRule>
    <cfRule type="cellIs" dxfId="1219" priority="1427" operator="equal">
      <formula>"n/a"</formula>
    </cfRule>
    <cfRule type="cellIs" dxfId="1218" priority="1428" operator="equal">
      <formula>"vf"</formula>
    </cfRule>
    <cfRule type="cellIs" dxfId="1217" priority="1429" operator="equal">
      <formula>"N"</formula>
    </cfRule>
    <cfRule type="cellIs" dxfId="1216" priority="1430" operator="equal">
      <formula>"Y"</formula>
    </cfRule>
  </conditionalFormatting>
  <conditionalFormatting sqref="G242">
    <cfRule type="cellIs" dxfId="1215" priority="1419" operator="equal">
      <formula>"ad"</formula>
    </cfRule>
    <cfRule type="cellIs" dxfId="1214" priority="1420" operator="equal">
      <formula>"na"</formula>
    </cfRule>
    <cfRule type="cellIs" dxfId="1213" priority="1421" operator="equal">
      <formula>"n/a"</formula>
    </cfRule>
    <cfRule type="cellIs" dxfId="1212" priority="1422" operator="equal">
      <formula>"vf"</formula>
    </cfRule>
    <cfRule type="cellIs" dxfId="1211" priority="1423" operator="equal">
      <formula>"N"</formula>
    </cfRule>
    <cfRule type="cellIs" dxfId="1210" priority="1424" operator="equal">
      <formula>"Y"</formula>
    </cfRule>
  </conditionalFormatting>
  <conditionalFormatting sqref="G274">
    <cfRule type="cellIs" dxfId="1209" priority="1413" operator="equal">
      <formula>"ad"</formula>
    </cfRule>
    <cfRule type="cellIs" dxfId="1208" priority="1414" operator="equal">
      <formula>"na"</formula>
    </cfRule>
    <cfRule type="cellIs" dxfId="1207" priority="1415" operator="equal">
      <formula>"n/a"</formula>
    </cfRule>
    <cfRule type="cellIs" dxfId="1206" priority="1416" operator="equal">
      <formula>"vf"</formula>
    </cfRule>
    <cfRule type="cellIs" dxfId="1205" priority="1417" operator="equal">
      <formula>"N"</formula>
    </cfRule>
    <cfRule type="cellIs" dxfId="1204" priority="1418" operator="equal">
      <formula>"Y"</formula>
    </cfRule>
  </conditionalFormatting>
  <conditionalFormatting sqref="G297">
    <cfRule type="cellIs" dxfId="1203" priority="1407" operator="equal">
      <formula>"ad"</formula>
    </cfRule>
    <cfRule type="cellIs" dxfId="1202" priority="1408" operator="equal">
      <formula>"na"</formula>
    </cfRule>
    <cfRule type="cellIs" dxfId="1201" priority="1409" operator="equal">
      <formula>"n/a"</formula>
    </cfRule>
    <cfRule type="cellIs" dxfId="1200" priority="1410" operator="equal">
      <formula>"vf"</formula>
    </cfRule>
    <cfRule type="cellIs" dxfId="1199" priority="1411" operator="equal">
      <formula>"N"</formula>
    </cfRule>
    <cfRule type="cellIs" dxfId="1198" priority="1412" operator="equal">
      <formula>"Y"</formula>
    </cfRule>
  </conditionalFormatting>
  <conditionalFormatting sqref="G330">
    <cfRule type="cellIs" dxfId="1197" priority="1395" operator="equal">
      <formula>"ad"</formula>
    </cfRule>
    <cfRule type="cellIs" dxfId="1196" priority="1396" operator="equal">
      <formula>"na"</formula>
    </cfRule>
    <cfRule type="cellIs" dxfId="1195" priority="1397" operator="equal">
      <formula>"n/a"</formula>
    </cfRule>
    <cfRule type="cellIs" dxfId="1194" priority="1398" operator="equal">
      <formula>"vf"</formula>
    </cfRule>
    <cfRule type="cellIs" dxfId="1193" priority="1399" operator="equal">
      <formula>"N"</formula>
    </cfRule>
    <cfRule type="cellIs" dxfId="1192" priority="1400" operator="equal">
      <formula>"Y"</formula>
    </cfRule>
  </conditionalFormatting>
  <conditionalFormatting sqref="G359">
    <cfRule type="cellIs" dxfId="1191" priority="1389" operator="equal">
      <formula>"ad"</formula>
    </cfRule>
    <cfRule type="cellIs" dxfId="1190" priority="1390" operator="equal">
      <formula>"na"</formula>
    </cfRule>
    <cfRule type="cellIs" dxfId="1189" priority="1391" operator="equal">
      <formula>"n/a"</formula>
    </cfRule>
    <cfRule type="cellIs" dxfId="1188" priority="1392" operator="equal">
      <formula>"vf"</formula>
    </cfRule>
    <cfRule type="cellIs" dxfId="1187" priority="1393" operator="equal">
      <formula>"N"</formula>
    </cfRule>
    <cfRule type="cellIs" dxfId="1186" priority="1394" operator="equal">
      <formula>"Y"</formula>
    </cfRule>
  </conditionalFormatting>
  <conditionalFormatting sqref="G391">
    <cfRule type="cellIs" dxfId="1185" priority="1383" operator="equal">
      <formula>"ad"</formula>
    </cfRule>
    <cfRule type="cellIs" dxfId="1184" priority="1384" operator="equal">
      <formula>"na"</formula>
    </cfRule>
    <cfRule type="cellIs" dxfId="1183" priority="1385" operator="equal">
      <formula>"n/a"</formula>
    </cfRule>
    <cfRule type="cellIs" dxfId="1182" priority="1386" operator="equal">
      <formula>"vf"</formula>
    </cfRule>
    <cfRule type="cellIs" dxfId="1181" priority="1387" operator="equal">
      <formula>"N"</formula>
    </cfRule>
    <cfRule type="cellIs" dxfId="1180" priority="1388" operator="equal">
      <formula>"Y"</formula>
    </cfRule>
  </conditionalFormatting>
  <conditionalFormatting sqref="G414">
    <cfRule type="cellIs" dxfId="1179" priority="1377" operator="equal">
      <formula>"ad"</formula>
    </cfRule>
    <cfRule type="cellIs" dxfId="1178" priority="1378" operator="equal">
      <formula>"na"</formula>
    </cfRule>
    <cfRule type="cellIs" dxfId="1177" priority="1379" operator="equal">
      <formula>"n/a"</formula>
    </cfRule>
    <cfRule type="cellIs" dxfId="1176" priority="1380" operator="equal">
      <formula>"vf"</formula>
    </cfRule>
    <cfRule type="cellIs" dxfId="1175" priority="1381" operator="equal">
      <formula>"N"</formula>
    </cfRule>
    <cfRule type="cellIs" dxfId="1174" priority="1382" operator="equal">
      <formula>"Y"</formula>
    </cfRule>
  </conditionalFormatting>
  <conditionalFormatting sqref="G431">
    <cfRule type="cellIs" dxfId="1173" priority="1371" operator="equal">
      <formula>"ad"</formula>
    </cfRule>
    <cfRule type="cellIs" dxfId="1172" priority="1372" operator="equal">
      <formula>"na"</formula>
    </cfRule>
    <cfRule type="cellIs" dxfId="1171" priority="1373" operator="equal">
      <formula>"n/a"</formula>
    </cfRule>
    <cfRule type="cellIs" dxfId="1170" priority="1374" operator="equal">
      <formula>"vf"</formula>
    </cfRule>
    <cfRule type="cellIs" dxfId="1169" priority="1375" operator="equal">
      <formula>"N"</formula>
    </cfRule>
    <cfRule type="cellIs" dxfId="1168" priority="1376" operator="equal">
      <formula>"Y"</formula>
    </cfRule>
  </conditionalFormatting>
  <conditionalFormatting sqref="G449">
    <cfRule type="cellIs" dxfId="1167" priority="1365" operator="equal">
      <formula>"ad"</formula>
    </cfRule>
    <cfRule type="cellIs" dxfId="1166" priority="1366" operator="equal">
      <formula>"na"</formula>
    </cfRule>
    <cfRule type="cellIs" dxfId="1165" priority="1367" operator="equal">
      <formula>"n/a"</formula>
    </cfRule>
    <cfRule type="cellIs" dxfId="1164" priority="1368" operator="equal">
      <formula>"vf"</formula>
    </cfRule>
    <cfRule type="cellIs" dxfId="1163" priority="1369" operator="equal">
      <formula>"N"</formula>
    </cfRule>
    <cfRule type="cellIs" dxfId="1162" priority="1370" operator="equal">
      <formula>"Y"</formula>
    </cfRule>
  </conditionalFormatting>
  <conditionalFormatting sqref="G472">
    <cfRule type="cellIs" dxfId="1161" priority="1359" operator="equal">
      <formula>"ad"</formula>
    </cfRule>
    <cfRule type="cellIs" dxfId="1160" priority="1360" operator="equal">
      <formula>"na"</formula>
    </cfRule>
    <cfRule type="cellIs" dxfId="1159" priority="1361" operator="equal">
      <formula>"n/a"</formula>
    </cfRule>
    <cfRule type="cellIs" dxfId="1158" priority="1362" operator="equal">
      <formula>"vf"</formula>
    </cfRule>
    <cfRule type="cellIs" dxfId="1157" priority="1363" operator="equal">
      <formula>"N"</formula>
    </cfRule>
    <cfRule type="cellIs" dxfId="1156" priority="1364" operator="equal">
      <formula>"Y"</formula>
    </cfRule>
  </conditionalFormatting>
  <conditionalFormatting sqref="G471">
    <cfRule type="cellIs" dxfId="1155" priority="1353" operator="equal">
      <formula>"ad"</formula>
    </cfRule>
    <cfRule type="cellIs" dxfId="1154" priority="1354" operator="equal">
      <formula>"na"</formula>
    </cfRule>
    <cfRule type="cellIs" dxfId="1153" priority="1355" operator="equal">
      <formula>"n/a"</formula>
    </cfRule>
    <cfRule type="cellIs" dxfId="1152" priority="1356" operator="equal">
      <formula>"vf"</formula>
    </cfRule>
    <cfRule type="cellIs" dxfId="1151" priority="1357" operator="equal">
      <formula>"N"</formula>
    </cfRule>
    <cfRule type="cellIs" dxfId="1150" priority="1358" operator="equal">
      <formula>"Y"</formula>
    </cfRule>
  </conditionalFormatting>
  <conditionalFormatting sqref="G77">
    <cfRule type="cellIs" dxfId="1149" priority="1305" operator="equal">
      <formula>"ad"</formula>
    </cfRule>
    <cfRule type="cellIs" dxfId="1148" priority="1306" operator="equal">
      <formula>"na"</formula>
    </cfRule>
    <cfRule type="cellIs" dxfId="1147" priority="1307" operator="equal">
      <formula>"n/a"</formula>
    </cfRule>
    <cfRule type="cellIs" dxfId="1146" priority="1308" operator="equal">
      <formula>"vf"</formula>
    </cfRule>
    <cfRule type="cellIs" dxfId="1145" priority="1309" operator="equal">
      <formula>"N"</formula>
    </cfRule>
    <cfRule type="cellIs" dxfId="1144" priority="1310" operator="equal">
      <formula>"Y"</formula>
    </cfRule>
  </conditionalFormatting>
  <conditionalFormatting sqref="G78">
    <cfRule type="cellIs" dxfId="1143" priority="1335" operator="equal">
      <formula>"ad"</formula>
    </cfRule>
    <cfRule type="cellIs" dxfId="1142" priority="1336" operator="equal">
      <formula>"na"</formula>
    </cfRule>
    <cfRule type="cellIs" dxfId="1141" priority="1337" operator="equal">
      <formula>"n/a"</formula>
    </cfRule>
    <cfRule type="cellIs" dxfId="1140" priority="1338" operator="equal">
      <formula>"vf"</formula>
    </cfRule>
    <cfRule type="cellIs" dxfId="1139" priority="1339" operator="equal">
      <formula>"N"</formula>
    </cfRule>
    <cfRule type="cellIs" dxfId="1138" priority="1340" operator="equal">
      <formula>"Y"</formula>
    </cfRule>
  </conditionalFormatting>
  <conditionalFormatting sqref="G70">
    <cfRule type="cellIs" dxfId="1137" priority="1329" operator="equal">
      <formula>"ad"</formula>
    </cfRule>
    <cfRule type="cellIs" dxfId="1136" priority="1330" operator="equal">
      <formula>"na"</formula>
    </cfRule>
    <cfRule type="cellIs" dxfId="1135" priority="1331" operator="equal">
      <formula>"n/a"</formula>
    </cfRule>
    <cfRule type="cellIs" dxfId="1134" priority="1332" operator="equal">
      <formula>"vf"</formula>
    </cfRule>
    <cfRule type="cellIs" dxfId="1133" priority="1333" operator="equal">
      <formula>"N"</formula>
    </cfRule>
    <cfRule type="cellIs" dxfId="1132" priority="1334" operator="equal">
      <formula>"Y"</formula>
    </cfRule>
  </conditionalFormatting>
  <conditionalFormatting sqref="G60">
    <cfRule type="cellIs" dxfId="1131" priority="1323" operator="equal">
      <formula>"ad"</formula>
    </cfRule>
    <cfRule type="cellIs" dxfId="1130" priority="1324" operator="equal">
      <formula>"na"</formula>
    </cfRule>
    <cfRule type="cellIs" dxfId="1129" priority="1325" operator="equal">
      <formula>"n/a"</formula>
    </cfRule>
    <cfRule type="cellIs" dxfId="1128" priority="1326" operator="equal">
      <formula>"vf"</formula>
    </cfRule>
    <cfRule type="cellIs" dxfId="1127" priority="1327" operator="equal">
      <formula>"N"</formula>
    </cfRule>
    <cfRule type="cellIs" dxfId="1126" priority="1328" operator="equal">
      <formula>"Y"</formula>
    </cfRule>
  </conditionalFormatting>
  <conditionalFormatting sqref="G42">
    <cfRule type="cellIs" dxfId="1125" priority="1317" operator="equal">
      <formula>"ad"</formula>
    </cfRule>
    <cfRule type="cellIs" dxfId="1124" priority="1318" operator="equal">
      <formula>"na"</formula>
    </cfRule>
    <cfRule type="cellIs" dxfId="1123" priority="1319" operator="equal">
      <formula>"n/a"</formula>
    </cfRule>
    <cfRule type="cellIs" dxfId="1122" priority="1320" operator="equal">
      <formula>"vf"</formula>
    </cfRule>
    <cfRule type="cellIs" dxfId="1121" priority="1321" operator="equal">
      <formula>"N"</formula>
    </cfRule>
    <cfRule type="cellIs" dxfId="1120" priority="1322" operator="equal">
      <formula>"Y"</formula>
    </cfRule>
  </conditionalFormatting>
  <conditionalFormatting sqref="G69">
    <cfRule type="cellIs" dxfId="1119" priority="1311" operator="equal">
      <formula>"ad"</formula>
    </cfRule>
    <cfRule type="cellIs" dxfId="1118" priority="1312" operator="equal">
      <formula>"na"</formula>
    </cfRule>
    <cfRule type="cellIs" dxfId="1117" priority="1313" operator="equal">
      <formula>"n/a"</formula>
    </cfRule>
    <cfRule type="cellIs" dxfId="1116" priority="1314" operator="equal">
      <formula>"vf"</formula>
    </cfRule>
    <cfRule type="cellIs" dxfId="1115" priority="1315" operator="equal">
      <formula>"N"</formula>
    </cfRule>
    <cfRule type="cellIs" dxfId="1114" priority="1316" operator="equal">
      <formula>"Y"</formula>
    </cfRule>
  </conditionalFormatting>
  <conditionalFormatting sqref="G39">
    <cfRule type="cellIs" dxfId="1113" priority="1299" operator="equal">
      <formula>"ad"</formula>
    </cfRule>
    <cfRule type="cellIs" dxfId="1112" priority="1300" operator="equal">
      <formula>"na"</formula>
    </cfRule>
    <cfRule type="cellIs" dxfId="1111" priority="1301" operator="equal">
      <formula>"n/a"</formula>
    </cfRule>
    <cfRule type="cellIs" dxfId="1110" priority="1302" operator="equal">
      <formula>"vf"</formula>
    </cfRule>
    <cfRule type="cellIs" dxfId="1109" priority="1303" operator="equal">
      <formula>"N"</formula>
    </cfRule>
    <cfRule type="cellIs" dxfId="1108" priority="1304" operator="equal">
      <formula>"Y"</formula>
    </cfRule>
  </conditionalFormatting>
  <conditionalFormatting sqref="G296">
    <cfRule type="cellIs" dxfId="1107" priority="1287" operator="equal">
      <formula>"ad"</formula>
    </cfRule>
    <cfRule type="cellIs" dxfId="1106" priority="1288" operator="equal">
      <formula>"na"</formula>
    </cfRule>
    <cfRule type="cellIs" dxfId="1105" priority="1289" operator="equal">
      <formula>"n/a"</formula>
    </cfRule>
    <cfRule type="cellIs" dxfId="1104" priority="1290" operator="equal">
      <formula>"vf"</formula>
    </cfRule>
    <cfRule type="cellIs" dxfId="1103" priority="1291" operator="equal">
      <formula>"N"</formula>
    </cfRule>
    <cfRule type="cellIs" dxfId="1102" priority="1292" operator="equal">
      <formula>"Y"</formula>
    </cfRule>
  </conditionalFormatting>
  <conditionalFormatting sqref="G296">
    <cfRule type="cellIs" dxfId="1101" priority="1283" operator="equal">
      <formula>"RI"</formula>
    </cfRule>
    <cfRule type="cellIs" dxfId="1100" priority="1284" operator="equal">
      <formula>"ri"</formula>
    </cfRule>
  </conditionalFormatting>
  <conditionalFormatting sqref="G445">
    <cfRule type="cellIs" dxfId="1099" priority="1175" operator="equal">
      <formula>"ad"</formula>
    </cfRule>
    <cfRule type="cellIs" dxfId="1098" priority="1176" operator="equal">
      <formula>"na"</formula>
    </cfRule>
    <cfRule type="cellIs" dxfId="1097" priority="1177" operator="equal">
      <formula>"n/a"</formula>
    </cfRule>
    <cfRule type="cellIs" dxfId="1096" priority="1178" operator="equal">
      <formula>"vf"</formula>
    </cfRule>
    <cfRule type="cellIs" dxfId="1095" priority="1179" operator="equal">
      <formula>"N"</formula>
    </cfRule>
    <cfRule type="cellIs" dxfId="1094" priority="1180" operator="equal">
      <formula>"Y"</formula>
    </cfRule>
  </conditionalFormatting>
  <conditionalFormatting sqref="G232">
    <cfRule type="cellIs" dxfId="1093" priority="1265" operator="equal">
      <formula>"ad"</formula>
    </cfRule>
    <cfRule type="cellIs" dxfId="1092" priority="1266" operator="equal">
      <formula>"na"</formula>
    </cfRule>
    <cfRule type="cellIs" dxfId="1091" priority="1267" operator="equal">
      <formula>"n/a"</formula>
    </cfRule>
    <cfRule type="cellIs" dxfId="1090" priority="1268" operator="equal">
      <formula>"vf"</formula>
    </cfRule>
    <cfRule type="cellIs" dxfId="1089" priority="1269" operator="equal">
      <formula>"N"</formula>
    </cfRule>
    <cfRule type="cellIs" dxfId="1088" priority="1270" operator="equal">
      <formula>"Y"</formula>
    </cfRule>
  </conditionalFormatting>
  <conditionalFormatting sqref="G232">
    <cfRule type="cellIs" dxfId="1087" priority="1261" operator="equal">
      <formula>"RI"</formula>
    </cfRule>
    <cfRule type="cellIs" dxfId="1086" priority="1262" operator="equal">
      <formula>"ri"</formula>
    </cfRule>
  </conditionalFormatting>
  <conditionalFormatting sqref="G410">
    <cfRule type="cellIs" dxfId="1085" priority="1255" operator="equal">
      <formula>"ad"</formula>
    </cfRule>
    <cfRule type="cellIs" dxfId="1084" priority="1256" operator="equal">
      <formula>"na"</formula>
    </cfRule>
    <cfRule type="cellIs" dxfId="1083" priority="1257" operator="equal">
      <formula>"n/a"</formula>
    </cfRule>
    <cfRule type="cellIs" dxfId="1082" priority="1258" operator="equal">
      <formula>"vf"</formula>
    </cfRule>
    <cfRule type="cellIs" dxfId="1081" priority="1259" operator="equal">
      <formula>"N"</formula>
    </cfRule>
    <cfRule type="cellIs" dxfId="1080" priority="1260" operator="equal">
      <formula>"Y"</formula>
    </cfRule>
  </conditionalFormatting>
  <conditionalFormatting sqref="G410">
    <cfRule type="cellIs" dxfId="1079" priority="1251" operator="equal">
      <formula>"RI"</formula>
    </cfRule>
    <cfRule type="cellIs" dxfId="1078" priority="1252" operator="equal">
      <formula>"ri"</formula>
    </cfRule>
  </conditionalFormatting>
  <conditionalFormatting sqref="G409">
    <cfRule type="cellIs" dxfId="1077" priority="1245" operator="equal">
      <formula>"ad"</formula>
    </cfRule>
    <cfRule type="cellIs" dxfId="1076" priority="1246" operator="equal">
      <formula>"na"</formula>
    </cfRule>
    <cfRule type="cellIs" dxfId="1075" priority="1247" operator="equal">
      <formula>"n/a"</formula>
    </cfRule>
    <cfRule type="cellIs" dxfId="1074" priority="1248" operator="equal">
      <formula>"vf"</formula>
    </cfRule>
    <cfRule type="cellIs" dxfId="1073" priority="1249" operator="equal">
      <formula>"N"</formula>
    </cfRule>
    <cfRule type="cellIs" dxfId="1072" priority="1250" operator="equal">
      <formula>"Y"</formula>
    </cfRule>
  </conditionalFormatting>
  <conditionalFormatting sqref="G380">
    <cfRule type="cellIs" dxfId="1071" priority="1239" operator="equal">
      <formula>"ad"</formula>
    </cfRule>
    <cfRule type="cellIs" dxfId="1070" priority="1240" operator="equal">
      <formula>"na"</formula>
    </cfRule>
    <cfRule type="cellIs" dxfId="1069" priority="1241" operator="equal">
      <formula>"n/a"</formula>
    </cfRule>
    <cfRule type="cellIs" dxfId="1068" priority="1242" operator="equal">
      <formula>"vf"</formula>
    </cfRule>
    <cfRule type="cellIs" dxfId="1067" priority="1243" operator="equal">
      <formula>"N"</formula>
    </cfRule>
    <cfRule type="cellIs" dxfId="1066" priority="1244" operator="equal">
      <formula>"Y"</formula>
    </cfRule>
  </conditionalFormatting>
  <conditionalFormatting sqref="F380">
    <cfRule type="cellIs" dxfId="1065" priority="1235" stopIfTrue="1" operator="equal">
      <formula>"na"</formula>
    </cfRule>
    <cfRule type="cellIs" dxfId="1064" priority="1236" stopIfTrue="1" operator="equal">
      <formula>"n/a"</formula>
    </cfRule>
    <cfRule type="expression" dxfId="1063" priority="1237" stopIfTrue="1">
      <formula>F380=E380</formula>
    </cfRule>
    <cfRule type="cellIs" dxfId="1062" priority="1238" operator="greaterThan">
      <formula>0</formula>
    </cfRule>
  </conditionalFormatting>
  <conditionalFormatting sqref="G380">
    <cfRule type="cellIs" dxfId="1061" priority="1233" operator="equal">
      <formula>"RI"</formula>
    </cfRule>
    <cfRule type="cellIs" dxfId="1060" priority="1234" operator="equal">
      <formula>"ri"</formula>
    </cfRule>
  </conditionalFormatting>
  <conditionalFormatting sqref="G446">
    <cfRule type="cellIs" dxfId="1059" priority="1213" operator="equal">
      <formula>"ad"</formula>
    </cfRule>
    <cfRule type="cellIs" dxfId="1058" priority="1214" operator="equal">
      <formula>"na"</formula>
    </cfRule>
    <cfRule type="cellIs" dxfId="1057" priority="1215" operator="equal">
      <formula>"n/a"</formula>
    </cfRule>
    <cfRule type="cellIs" dxfId="1056" priority="1216" operator="equal">
      <formula>"vf"</formula>
    </cfRule>
    <cfRule type="cellIs" dxfId="1055" priority="1217" operator="equal">
      <formula>"N"</formula>
    </cfRule>
    <cfRule type="cellIs" dxfId="1054" priority="1218" operator="equal">
      <formula>"Y"</formula>
    </cfRule>
  </conditionalFormatting>
  <conditionalFormatting sqref="G451">
    <cfRule type="cellIs" dxfId="1053" priority="1195" operator="equal">
      <formula>"ad"</formula>
    </cfRule>
    <cfRule type="cellIs" dxfId="1052" priority="1196" operator="equal">
      <formula>"na"</formula>
    </cfRule>
    <cfRule type="cellIs" dxfId="1051" priority="1197" operator="equal">
      <formula>"n/a"</formula>
    </cfRule>
    <cfRule type="cellIs" dxfId="1050" priority="1198" operator="equal">
      <formula>"vf"</formula>
    </cfRule>
    <cfRule type="cellIs" dxfId="1049" priority="1199" operator="equal">
      <formula>"N"</formula>
    </cfRule>
    <cfRule type="cellIs" dxfId="1048" priority="1200" operator="equal">
      <formula>"Y"</formula>
    </cfRule>
  </conditionalFormatting>
  <conditionalFormatting sqref="G407">
    <cfRule type="cellIs" dxfId="1047" priority="1163" operator="equal">
      <formula>"ad"</formula>
    </cfRule>
    <cfRule type="cellIs" dxfId="1046" priority="1164" operator="equal">
      <formula>"na"</formula>
    </cfRule>
    <cfRule type="cellIs" dxfId="1045" priority="1165" operator="equal">
      <formula>"n/a"</formula>
    </cfRule>
    <cfRule type="cellIs" dxfId="1044" priority="1166" operator="equal">
      <formula>"vf"</formula>
    </cfRule>
    <cfRule type="cellIs" dxfId="1043" priority="1167" operator="equal">
      <formula>"N"</formula>
    </cfRule>
    <cfRule type="cellIs" dxfId="1042" priority="1168" operator="equal">
      <formula>"Y"</formula>
    </cfRule>
  </conditionalFormatting>
  <conditionalFormatting sqref="G385">
    <cfRule type="cellIs" dxfId="1041" priority="1151" operator="equal">
      <formula>"ad"</formula>
    </cfRule>
    <cfRule type="cellIs" dxfId="1040" priority="1152" operator="equal">
      <formula>"na"</formula>
    </cfRule>
    <cfRule type="cellIs" dxfId="1039" priority="1153" operator="equal">
      <formula>"n/a"</formula>
    </cfRule>
    <cfRule type="cellIs" dxfId="1038" priority="1154" operator="equal">
      <formula>"vf"</formula>
    </cfRule>
    <cfRule type="cellIs" dxfId="1037" priority="1155" operator="equal">
      <formula>"N"</formula>
    </cfRule>
    <cfRule type="cellIs" dxfId="1036" priority="1156" operator="equal">
      <formula>"Y"</formula>
    </cfRule>
  </conditionalFormatting>
  <conditionalFormatting sqref="G353">
    <cfRule type="cellIs" dxfId="1035" priority="1139" operator="equal">
      <formula>"ad"</formula>
    </cfRule>
    <cfRule type="cellIs" dxfId="1034" priority="1140" operator="equal">
      <formula>"na"</formula>
    </cfRule>
    <cfRule type="cellIs" dxfId="1033" priority="1141" operator="equal">
      <formula>"n/a"</formula>
    </cfRule>
    <cfRule type="cellIs" dxfId="1032" priority="1142" operator="equal">
      <formula>"vf"</formula>
    </cfRule>
    <cfRule type="cellIs" dxfId="1031" priority="1143" operator="equal">
      <formula>"N"</formula>
    </cfRule>
    <cfRule type="cellIs" dxfId="1030" priority="1144" operator="equal">
      <formula>"Y"</formula>
    </cfRule>
  </conditionalFormatting>
  <conditionalFormatting sqref="G411">
    <cfRule type="cellIs" dxfId="1029" priority="971" operator="equal">
      <formula>"ad"</formula>
    </cfRule>
    <cfRule type="cellIs" dxfId="1028" priority="972" operator="equal">
      <formula>"na"</formula>
    </cfRule>
    <cfRule type="cellIs" dxfId="1027" priority="973" operator="equal">
      <formula>"n/a"</formula>
    </cfRule>
    <cfRule type="cellIs" dxfId="1026" priority="974" operator="equal">
      <formula>"vf"</formula>
    </cfRule>
    <cfRule type="cellIs" dxfId="1025" priority="975" operator="equal">
      <formula>"N"</formula>
    </cfRule>
    <cfRule type="cellIs" dxfId="1024" priority="976" operator="equal">
      <formula>"Y"</formula>
    </cfRule>
  </conditionalFormatting>
  <conditionalFormatting sqref="G325">
    <cfRule type="cellIs" dxfId="1023" priority="1115" operator="equal">
      <formula>"ad"</formula>
    </cfRule>
    <cfRule type="cellIs" dxfId="1022" priority="1116" operator="equal">
      <formula>"na"</formula>
    </cfRule>
    <cfRule type="cellIs" dxfId="1021" priority="1117" operator="equal">
      <formula>"n/a"</formula>
    </cfRule>
    <cfRule type="cellIs" dxfId="1020" priority="1118" operator="equal">
      <formula>"vf"</formula>
    </cfRule>
    <cfRule type="cellIs" dxfId="1019" priority="1119" operator="equal">
      <formula>"N"</formula>
    </cfRule>
    <cfRule type="cellIs" dxfId="1018" priority="1120" operator="equal">
      <formula>"Y"</formula>
    </cfRule>
  </conditionalFormatting>
  <conditionalFormatting sqref="G295">
    <cfRule type="cellIs" dxfId="1017" priority="1103" operator="equal">
      <formula>"ad"</formula>
    </cfRule>
    <cfRule type="cellIs" dxfId="1016" priority="1104" operator="equal">
      <formula>"na"</formula>
    </cfRule>
    <cfRule type="cellIs" dxfId="1015" priority="1105" operator="equal">
      <formula>"n/a"</formula>
    </cfRule>
    <cfRule type="cellIs" dxfId="1014" priority="1106" operator="equal">
      <formula>"vf"</formula>
    </cfRule>
    <cfRule type="cellIs" dxfId="1013" priority="1107" operator="equal">
      <formula>"N"</formula>
    </cfRule>
    <cfRule type="cellIs" dxfId="1012" priority="1108" operator="equal">
      <formula>"Y"</formula>
    </cfRule>
  </conditionalFormatting>
  <conditionalFormatting sqref="G270">
    <cfRule type="cellIs" dxfId="1011" priority="1091" operator="equal">
      <formula>"ad"</formula>
    </cfRule>
    <cfRule type="cellIs" dxfId="1010" priority="1092" operator="equal">
      <formula>"na"</formula>
    </cfRule>
    <cfRule type="cellIs" dxfId="1009" priority="1093" operator="equal">
      <formula>"n/a"</formula>
    </cfRule>
    <cfRule type="cellIs" dxfId="1008" priority="1094" operator="equal">
      <formula>"vf"</formula>
    </cfRule>
    <cfRule type="cellIs" dxfId="1007" priority="1095" operator="equal">
      <formula>"N"</formula>
    </cfRule>
    <cfRule type="cellIs" dxfId="1006" priority="1096" operator="equal">
      <formula>"Y"</formula>
    </cfRule>
  </conditionalFormatting>
  <conditionalFormatting sqref="G185">
    <cfRule type="cellIs" dxfId="1005" priority="1067" operator="equal">
      <formula>"ad"</formula>
    </cfRule>
    <cfRule type="cellIs" dxfId="1004" priority="1068" operator="equal">
      <formula>"na"</formula>
    </cfRule>
    <cfRule type="cellIs" dxfId="1003" priority="1069" operator="equal">
      <formula>"n/a"</formula>
    </cfRule>
    <cfRule type="cellIs" dxfId="1002" priority="1070" operator="equal">
      <formula>"vf"</formula>
    </cfRule>
    <cfRule type="cellIs" dxfId="1001" priority="1071" operator="equal">
      <formula>"N"</formula>
    </cfRule>
    <cfRule type="cellIs" dxfId="1000" priority="1072" operator="equal">
      <formula>"Y"</formula>
    </cfRule>
  </conditionalFormatting>
  <conditionalFormatting sqref="G157">
    <cfRule type="cellIs" dxfId="999" priority="1043" operator="equal">
      <formula>"ad"</formula>
    </cfRule>
    <cfRule type="cellIs" dxfId="998" priority="1044" operator="equal">
      <formula>"na"</formula>
    </cfRule>
    <cfRule type="cellIs" dxfId="997" priority="1045" operator="equal">
      <formula>"n/a"</formula>
    </cfRule>
    <cfRule type="cellIs" dxfId="996" priority="1046" operator="equal">
      <formula>"vf"</formula>
    </cfRule>
    <cfRule type="cellIs" dxfId="995" priority="1047" operator="equal">
      <formula>"N"</formula>
    </cfRule>
    <cfRule type="cellIs" dxfId="994" priority="1048" operator="equal">
      <formula>"Y"</formula>
    </cfRule>
  </conditionalFormatting>
  <conditionalFormatting sqref="G142">
    <cfRule type="cellIs" dxfId="993" priority="1031" operator="equal">
      <formula>"ad"</formula>
    </cfRule>
    <cfRule type="cellIs" dxfId="992" priority="1032" operator="equal">
      <formula>"na"</formula>
    </cfRule>
    <cfRule type="cellIs" dxfId="991" priority="1033" operator="equal">
      <formula>"n/a"</formula>
    </cfRule>
    <cfRule type="cellIs" dxfId="990" priority="1034" operator="equal">
      <formula>"vf"</formula>
    </cfRule>
    <cfRule type="cellIs" dxfId="989" priority="1035" operator="equal">
      <formula>"N"</formula>
    </cfRule>
    <cfRule type="cellIs" dxfId="988" priority="1036" operator="equal">
      <formula>"Y"</formula>
    </cfRule>
  </conditionalFormatting>
  <conditionalFormatting sqref="G124">
    <cfRule type="cellIs" dxfId="987" priority="1019" operator="equal">
      <formula>"ad"</formula>
    </cfRule>
    <cfRule type="cellIs" dxfId="986" priority="1020" operator="equal">
      <formula>"na"</formula>
    </cfRule>
    <cfRule type="cellIs" dxfId="985" priority="1021" operator="equal">
      <formula>"n/a"</formula>
    </cfRule>
    <cfRule type="cellIs" dxfId="984" priority="1022" operator="equal">
      <formula>"vf"</formula>
    </cfRule>
    <cfRule type="cellIs" dxfId="983" priority="1023" operator="equal">
      <formula>"N"</formula>
    </cfRule>
    <cfRule type="cellIs" dxfId="982" priority="1024" operator="equal">
      <formula>"Y"</formula>
    </cfRule>
  </conditionalFormatting>
  <conditionalFormatting sqref="G56">
    <cfRule type="cellIs" dxfId="981" priority="995" operator="equal">
      <formula>"ad"</formula>
    </cfRule>
    <cfRule type="cellIs" dxfId="980" priority="996" operator="equal">
      <formula>"na"</formula>
    </cfRule>
    <cfRule type="cellIs" dxfId="979" priority="997" operator="equal">
      <formula>"n/a"</formula>
    </cfRule>
    <cfRule type="cellIs" dxfId="978" priority="998" operator="equal">
      <formula>"vf"</formula>
    </cfRule>
    <cfRule type="cellIs" dxfId="977" priority="999" operator="equal">
      <formula>"N"</formula>
    </cfRule>
    <cfRule type="cellIs" dxfId="976" priority="1000" operator="equal">
      <formula>"Y"</formula>
    </cfRule>
  </conditionalFormatting>
  <conditionalFormatting sqref="G157:G186 G295:G334 G414 G419:G1048576 G188:G236 G374:G398 G238:G242 G407:G411 G356:G369 G272:G284 G286:G288 G337 G340:G353 G244 G246:G270 G1:G154">
    <cfRule type="cellIs" dxfId="975" priority="970" operator="equal">
      <formula>"bv"</formula>
    </cfRule>
  </conditionalFormatting>
  <conditionalFormatting sqref="G156">
    <cfRule type="cellIs" dxfId="974" priority="964" operator="equal">
      <formula>"ad"</formula>
    </cfRule>
    <cfRule type="cellIs" dxfId="973" priority="965" operator="equal">
      <formula>"na"</formula>
    </cfRule>
    <cfRule type="cellIs" dxfId="972" priority="966" operator="equal">
      <formula>"n/a"</formula>
    </cfRule>
    <cfRule type="cellIs" dxfId="971" priority="967" operator="equal">
      <formula>"vf"</formula>
    </cfRule>
    <cfRule type="cellIs" dxfId="970" priority="968" operator="equal">
      <formula>"N"</formula>
    </cfRule>
    <cfRule type="cellIs" dxfId="969" priority="969" operator="equal">
      <formula>"Y"</formula>
    </cfRule>
  </conditionalFormatting>
  <conditionalFormatting sqref="G156">
    <cfRule type="cellIs" dxfId="968" priority="960" operator="equal">
      <formula>"RI"</formula>
    </cfRule>
    <cfRule type="cellIs" dxfId="967" priority="961" operator="equal">
      <formula>"ri"</formula>
    </cfRule>
  </conditionalFormatting>
  <conditionalFormatting sqref="G155">
    <cfRule type="cellIs" dxfId="966" priority="954" operator="equal">
      <formula>"ad"</formula>
    </cfRule>
    <cfRule type="cellIs" dxfId="965" priority="955" operator="equal">
      <formula>"na"</formula>
    </cfRule>
    <cfRule type="cellIs" dxfId="964" priority="956" operator="equal">
      <formula>"n/a"</formula>
    </cfRule>
    <cfRule type="cellIs" dxfId="963" priority="957" operator="equal">
      <formula>"vf"</formula>
    </cfRule>
    <cfRule type="cellIs" dxfId="962" priority="958" operator="equal">
      <formula>"N"</formula>
    </cfRule>
    <cfRule type="cellIs" dxfId="961" priority="959" operator="equal">
      <formula>"Y"</formula>
    </cfRule>
  </conditionalFormatting>
  <conditionalFormatting sqref="G155:G156">
    <cfRule type="cellIs" dxfId="960" priority="947" operator="equal">
      <formula>"bv"</formula>
    </cfRule>
  </conditionalFormatting>
  <conditionalFormatting sqref="G413">
    <cfRule type="cellIs" dxfId="959" priority="941" operator="equal">
      <formula>"ad"</formula>
    </cfRule>
    <cfRule type="cellIs" dxfId="958" priority="942" operator="equal">
      <formula>"na"</formula>
    </cfRule>
    <cfRule type="cellIs" dxfId="957" priority="943" operator="equal">
      <formula>"n/a"</formula>
    </cfRule>
    <cfRule type="cellIs" dxfId="956" priority="944" operator="equal">
      <formula>"vf"</formula>
    </cfRule>
    <cfRule type="cellIs" dxfId="955" priority="945" operator="equal">
      <formula>"N"</formula>
    </cfRule>
    <cfRule type="cellIs" dxfId="954" priority="946" operator="equal">
      <formula>"Y"</formula>
    </cfRule>
  </conditionalFormatting>
  <conditionalFormatting sqref="G413">
    <cfRule type="cellIs" dxfId="953" priority="937" operator="equal">
      <formula>"RI"</formula>
    </cfRule>
    <cfRule type="cellIs" dxfId="952" priority="938" operator="equal">
      <formula>"ri"</formula>
    </cfRule>
  </conditionalFormatting>
  <conditionalFormatting sqref="G412">
    <cfRule type="cellIs" dxfId="951" priority="931" operator="equal">
      <formula>"ad"</formula>
    </cfRule>
    <cfRule type="cellIs" dxfId="950" priority="932" operator="equal">
      <formula>"na"</formula>
    </cfRule>
    <cfRule type="cellIs" dxfId="949" priority="933" operator="equal">
      <formula>"n/a"</formula>
    </cfRule>
    <cfRule type="cellIs" dxfId="948" priority="934" operator="equal">
      <formula>"vf"</formula>
    </cfRule>
    <cfRule type="cellIs" dxfId="947" priority="935" operator="equal">
      <formula>"N"</formula>
    </cfRule>
    <cfRule type="cellIs" dxfId="946" priority="936" operator="equal">
      <formula>"Y"</formula>
    </cfRule>
  </conditionalFormatting>
  <conditionalFormatting sqref="G412:G413">
    <cfRule type="cellIs" dxfId="945" priority="924" operator="equal">
      <formula>"bv"</formula>
    </cfRule>
  </conditionalFormatting>
  <conditionalFormatting sqref="G237">
    <cfRule type="cellIs" dxfId="944" priority="918" operator="equal">
      <formula>"ad"</formula>
    </cfRule>
    <cfRule type="cellIs" dxfId="943" priority="919" operator="equal">
      <formula>"na"</formula>
    </cfRule>
    <cfRule type="cellIs" dxfId="942" priority="920" operator="equal">
      <formula>"n/a"</formula>
    </cfRule>
    <cfRule type="cellIs" dxfId="941" priority="921" operator="equal">
      <formula>"vf"</formula>
    </cfRule>
    <cfRule type="cellIs" dxfId="940" priority="922" operator="equal">
      <formula>"N"</formula>
    </cfRule>
    <cfRule type="cellIs" dxfId="939" priority="923" operator="equal">
      <formula>"Y"</formula>
    </cfRule>
  </conditionalFormatting>
  <conditionalFormatting sqref="G237">
    <cfRule type="cellIs" dxfId="938" priority="914" operator="equal">
      <formula>"RI"</formula>
    </cfRule>
    <cfRule type="cellIs" dxfId="937" priority="915" operator="equal">
      <formula>"ri"</formula>
    </cfRule>
  </conditionalFormatting>
  <conditionalFormatting sqref="G237">
    <cfRule type="cellIs" dxfId="936" priority="913" operator="equal">
      <formula>"bv"</formula>
    </cfRule>
  </conditionalFormatting>
  <conditionalFormatting sqref="G289:G291">
    <cfRule type="cellIs" dxfId="935" priority="907" operator="equal">
      <formula>"ad"</formula>
    </cfRule>
    <cfRule type="cellIs" dxfId="934" priority="908" operator="equal">
      <formula>"na"</formula>
    </cfRule>
    <cfRule type="cellIs" dxfId="933" priority="909" operator="equal">
      <formula>"n/a"</formula>
    </cfRule>
    <cfRule type="cellIs" dxfId="932" priority="910" operator="equal">
      <formula>"vf"</formula>
    </cfRule>
    <cfRule type="cellIs" dxfId="931" priority="911" operator="equal">
      <formula>"N"</formula>
    </cfRule>
    <cfRule type="cellIs" dxfId="930" priority="912" operator="equal">
      <formula>"Y"</formula>
    </cfRule>
  </conditionalFormatting>
  <conditionalFormatting sqref="F290:F291">
    <cfRule type="cellIs" dxfId="929" priority="903" stopIfTrue="1" operator="equal">
      <formula>"na"</formula>
    </cfRule>
    <cfRule type="cellIs" dxfId="928" priority="904" stopIfTrue="1" operator="equal">
      <formula>"n/a"</formula>
    </cfRule>
    <cfRule type="expression" dxfId="927" priority="905" stopIfTrue="1">
      <formula>F290=E290</formula>
    </cfRule>
    <cfRule type="cellIs" dxfId="926" priority="906" operator="greaterThan">
      <formula>0</formula>
    </cfRule>
  </conditionalFormatting>
  <conditionalFormatting sqref="G290:G291">
    <cfRule type="cellIs" dxfId="925" priority="901" operator="equal">
      <formula>"RI"</formula>
    </cfRule>
    <cfRule type="cellIs" dxfId="924" priority="902" operator="equal">
      <formula>"ri"</formula>
    </cfRule>
  </conditionalFormatting>
  <conditionalFormatting sqref="G289:G291">
    <cfRule type="cellIs" dxfId="923" priority="900" operator="equal">
      <formula>"bv"</formula>
    </cfRule>
  </conditionalFormatting>
  <conditionalFormatting sqref="G292:G294">
    <cfRule type="cellIs" dxfId="922" priority="894" operator="equal">
      <formula>"ad"</formula>
    </cfRule>
    <cfRule type="cellIs" dxfId="921" priority="895" operator="equal">
      <formula>"na"</formula>
    </cfRule>
    <cfRule type="cellIs" dxfId="920" priority="896" operator="equal">
      <formula>"n/a"</formula>
    </cfRule>
    <cfRule type="cellIs" dxfId="919" priority="897" operator="equal">
      <formula>"vf"</formula>
    </cfRule>
    <cfRule type="cellIs" dxfId="918" priority="898" operator="equal">
      <formula>"N"</formula>
    </cfRule>
    <cfRule type="cellIs" dxfId="917" priority="899" operator="equal">
      <formula>"Y"</formula>
    </cfRule>
  </conditionalFormatting>
  <conditionalFormatting sqref="F293:F294">
    <cfRule type="cellIs" dxfId="916" priority="890" stopIfTrue="1" operator="equal">
      <formula>"na"</formula>
    </cfRule>
    <cfRule type="cellIs" dxfId="915" priority="891" stopIfTrue="1" operator="equal">
      <formula>"n/a"</formula>
    </cfRule>
    <cfRule type="expression" dxfId="914" priority="892" stopIfTrue="1">
      <formula>F293=E293</formula>
    </cfRule>
    <cfRule type="cellIs" dxfId="913" priority="893" operator="greaterThan">
      <formula>0</formula>
    </cfRule>
  </conditionalFormatting>
  <conditionalFormatting sqref="G293:G294">
    <cfRule type="cellIs" dxfId="912" priority="888" operator="equal">
      <formula>"RI"</formula>
    </cfRule>
    <cfRule type="cellIs" dxfId="911" priority="889" operator="equal">
      <formula>"ri"</formula>
    </cfRule>
  </conditionalFormatting>
  <conditionalFormatting sqref="G292:G294">
    <cfRule type="cellIs" dxfId="910" priority="887" operator="equal">
      <formula>"bv"</formula>
    </cfRule>
  </conditionalFormatting>
  <conditionalFormatting sqref="G400">
    <cfRule type="cellIs" dxfId="909" priority="863" operator="equal">
      <formula>"ad"</formula>
    </cfRule>
    <cfRule type="cellIs" dxfId="908" priority="864" operator="equal">
      <formula>"na"</formula>
    </cfRule>
    <cfRule type="cellIs" dxfId="907" priority="865" operator="equal">
      <formula>"n/a"</formula>
    </cfRule>
    <cfRule type="cellIs" dxfId="906" priority="866" operator="equal">
      <formula>"vf"</formula>
    </cfRule>
    <cfRule type="cellIs" dxfId="905" priority="867" operator="equal">
      <formula>"N"</formula>
    </cfRule>
    <cfRule type="cellIs" dxfId="904" priority="868" operator="equal">
      <formula>"Y"</formula>
    </cfRule>
  </conditionalFormatting>
  <conditionalFormatting sqref="F400:F406">
    <cfRule type="expression" dxfId="903" priority="861" stopIfTrue="1">
      <formula>F400=E400</formula>
    </cfRule>
    <cfRule type="cellIs" dxfId="902" priority="862" operator="greaterThan">
      <formula>0</formula>
    </cfRule>
  </conditionalFormatting>
  <conditionalFormatting sqref="G400">
    <cfRule type="cellIs" dxfId="901" priority="859" operator="equal">
      <formula>"RI"</formula>
    </cfRule>
    <cfRule type="cellIs" dxfId="900" priority="860" operator="equal">
      <formula>"ri"</formula>
    </cfRule>
  </conditionalFormatting>
  <conditionalFormatting sqref="G400">
    <cfRule type="cellIs" dxfId="899" priority="852" operator="equal">
      <formula>"bv"</formula>
    </cfRule>
  </conditionalFormatting>
  <conditionalFormatting sqref="G415:G418">
    <cfRule type="cellIs" dxfId="898" priority="833" operator="equal">
      <formula>"RI"</formula>
    </cfRule>
    <cfRule type="cellIs" dxfId="897" priority="834" operator="equal">
      <formula>"ri"</formula>
    </cfRule>
  </conditionalFormatting>
  <conditionalFormatting sqref="G415:G418">
    <cfRule type="cellIs" dxfId="896" priority="832" operator="equal">
      <formula>"bv"</formula>
    </cfRule>
  </conditionalFormatting>
  <conditionalFormatting sqref="G415:G418">
    <cfRule type="cellIs" dxfId="895" priority="837" operator="equal">
      <formula>"ad"</formula>
    </cfRule>
    <cfRule type="cellIs" dxfId="894" priority="838" operator="equal">
      <formula>"na"</formula>
    </cfRule>
    <cfRule type="cellIs" dxfId="893" priority="839" operator="equal">
      <formula>"n/a"</formula>
    </cfRule>
    <cfRule type="cellIs" dxfId="892" priority="840" operator="equal">
      <formula>"vf"</formula>
    </cfRule>
    <cfRule type="cellIs" dxfId="891" priority="841" operator="equal">
      <formula>"N"</formula>
    </cfRule>
    <cfRule type="cellIs" dxfId="890" priority="842" operator="equal">
      <formula>"Y"</formula>
    </cfRule>
  </conditionalFormatting>
  <conditionalFormatting sqref="G187">
    <cfRule type="cellIs" dxfId="889" priority="826" operator="equal">
      <formula>"ad"</formula>
    </cfRule>
    <cfRule type="cellIs" dxfId="888" priority="827" operator="equal">
      <formula>"na"</formula>
    </cfRule>
    <cfRule type="cellIs" dxfId="887" priority="828" operator="equal">
      <formula>"n/a"</formula>
    </cfRule>
    <cfRule type="cellIs" dxfId="886" priority="829" operator="equal">
      <formula>"vf"</formula>
    </cfRule>
    <cfRule type="cellIs" dxfId="885" priority="830" operator="equal">
      <formula>"N"</formula>
    </cfRule>
    <cfRule type="cellIs" dxfId="884" priority="831" operator="equal">
      <formula>"Y"</formula>
    </cfRule>
  </conditionalFormatting>
  <conditionalFormatting sqref="G187">
    <cfRule type="cellIs" dxfId="883" priority="822" operator="equal">
      <formula>"RI"</formula>
    </cfRule>
    <cfRule type="cellIs" dxfId="882" priority="823" operator="equal">
      <formula>"ri"</formula>
    </cfRule>
  </conditionalFormatting>
  <conditionalFormatting sqref="G187">
    <cfRule type="cellIs" dxfId="881" priority="821" operator="equal">
      <formula>"bv"</formula>
    </cfRule>
  </conditionalFormatting>
  <conditionalFormatting sqref="G371">
    <cfRule type="cellIs" dxfId="880" priority="815" operator="equal">
      <formula>"ad"</formula>
    </cfRule>
    <cfRule type="cellIs" dxfId="879" priority="816" operator="equal">
      <formula>"na"</formula>
    </cfRule>
    <cfRule type="cellIs" dxfId="878" priority="817" operator="equal">
      <formula>"n/a"</formula>
    </cfRule>
    <cfRule type="cellIs" dxfId="877" priority="818" operator="equal">
      <formula>"vf"</formula>
    </cfRule>
    <cfRule type="cellIs" dxfId="876" priority="819" operator="equal">
      <formula>"N"</formula>
    </cfRule>
    <cfRule type="cellIs" dxfId="875" priority="820" operator="equal">
      <formula>"Y"</formula>
    </cfRule>
  </conditionalFormatting>
  <conditionalFormatting sqref="G371">
    <cfRule type="cellIs" dxfId="874" priority="808" operator="equal">
      <formula>"bv"</formula>
    </cfRule>
  </conditionalFormatting>
  <conditionalFormatting sqref="G370">
    <cfRule type="cellIs" dxfId="873" priority="802" operator="equal">
      <formula>"ad"</formula>
    </cfRule>
    <cfRule type="cellIs" dxfId="872" priority="803" operator="equal">
      <formula>"na"</formula>
    </cfRule>
    <cfRule type="cellIs" dxfId="871" priority="804" operator="equal">
      <formula>"n/a"</formula>
    </cfRule>
    <cfRule type="cellIs" dxfId="870" priority="805" operator="equal">
      <formula>"vf"</formula>
    </cfRule>
    <cfRule type="cellIs" dxfId="869" priority="806" operator="equal">
      <formula>"N"</formula>
    </cfRule>
    <cfRule type="cellIs" dxfId="868" priority="807" operator="equal">
      <formula>"Y"</formula>
    </cfRule>
  </conditionalFormatting>
  <conditionalFormatting sqref="G370">
    <cfRule type="cellIs" dxfId="867" priority="801" operator="equal">
      <formula>"bv"</formula>
    </cfRule>
  </conditionalFormatting>
  <conditionalFormatting sqref="G372:G373">
    <cfRule type="cellIs" dxfId="866" priority="795" operator="equal">
      <formula>"ad"</formula>
    </cfRule>
    <cfRule type="cellIs" dxfId="865" priority="796" operator="equal">
      <formula>"na"</formula>
    </cfRule>
    <cfRule type="cellIs" dxfId="864" priority="797" operator="equal">
      <formula>"n/a"</formula>
    </cfRule>
    <cfRule type="cellIs" dxfId="863" priority="798" operator="equal">
      <formula>"vf"</formula>
    </cfRule>
    <cfRule type="cellIs" dxfId="862" priority="799" operator="equal">
      <formula>"N"</formula>
    </cfRule>
    <cfRule type="cellIs" dxfId="861" priority="800" operator="equal">
      <formula>"Y"</formula>
    </cfRule>
  </conditionalFormatting>
  <conditionalFormatting sqref="G372:G373">
    <cfRule type="cellIs" dxfId="860" priority="791" operator="equal">
      <formula>"RI"</formula>
    </cfRule>
    <cfRule type="cellIs" dxfId="859" priority="792" operator="equal">
      <formula>"ri"</formula>
    </cfRule>
  </conditionalFormatting>
  <conditionalFormatting sqref="G372:G373">
    <cfRule type="cellIs" dxfId="858" priority="790" operator="equal">
      <formula>"bv"</formula>
    </cfRule>
  </conditionalFormatting>
  <conditionalFormatting sqref="G354:G355">
    <cfRule type="cellIs" dxfId="857" priority="777" operator="equal">
      <formula>"ad"</formula>
    </cfRule>
    <cfRule type="cellIs" dxfId="856" priority="778" operator="equal">
      <formula>"na"</formula>
    </cfRule>
    <cfRule type="cellIs" dxfId="855" priority="779" operator="equal">
      <formula>"n/a"</formula>
    </cfRule>
    <cfRule type="cellIs" dxfId="854" priority="780" operator="equal">
      <formula>"vf"</formula>
    </cfRule>
    <cfRule type="cellIs" dxfId="853" priority="781" operator="equal">
      <formula>"N"</formula>
    </cfRule>
    <cfRule type="cellIs" dxfId="852" priority="782" operator="equal">
      <formula>"Y"</formula>
    </cfRule>
  </conditionalFormatting>
  <conditionalFormatting sqref="G354:G355">
    <cfRule type="cellIs" dxfId="851" priority="776" operator="equal">
      <formula>"bv"</formula>
    </cfRule>
  </conditionalFormatting>
  <conditionalFormatting sqref="G399">
    <cfRule type="cellIs" dxfId="850" priority="770" operator="equal">
      <formula>"ad"</formula>
    </cfRule>
    <cfRule type="cellIs" dxfId="849" priority="771" operator="equal">
      <formula>"na"</formula>
    </cfRule>
    <cfRule type="cellIs" dxfId="848" priority="772" operator="equal">
      <formula>"n/a"</formula>
    </cfRule>
    <cfRule type="cellIs" dxfId="847" priority="773" operator="equal">
      <formula>"vf"</formula>
    </cfRule>
    <cfRule type="cellIs" dxfId="846" priority="774" operator="equal">
      <formula>"N"</formula>
    </cfRule>
    <cfRule type="cellIs" dxfId="845" priority="775" operator="equal">
      <formula>"Y"</formula>
    </cfRule>
  </conditionalFormatting>
  <conditionalFormatting sqref="G399">
    <cfRule type="cellIs" dxfId="844" priority="769" operator="equal">
      <formula>"bv"</formula>
    </cfRule>
  </conditionalFormatting>
  <conditionalFormatting sqref="G271">
    <cfRule type="cellIs" dxfId="843" priority="763" operator="equal">
      <formula>"ad"</formula>
    </cfRule>
    <cfRule type="cellIs" dxfId="842" priority="764" operator="equal">
      <formula>"na"</formula>
    </cfRule>
    <cfRule type="cellIs" dxfId="841" priority="765" operator="equal">
      <formula>"n/a"</formula>
    </cfRule>
    <cfRule type="cellIs" dxfId="840" priority="766" operator="equal">
      <formula>"vf"</formula>
    </cfRule>
    <cfRule type="cellIs" dxfId="839" priority="767" operator="equal">
      <formula>"N"</formula>
    </cfRule>
    <cfRule type="cellIs" dxfId="838" priority="768" operator="equal">
      <formula>"Y"</formula>
    </cfRule>
  </conditionalFormatting>
  <conditionalFormatting sqref="G271">
    <cfRule type="cellIs" dxfId="837" priority="759" operator="equal">
      <formula>"RI"</formula>
    </cfRule>
    <cfRule type="cellIs" dxfId="836" priority="760" operator="equal">
      <formula>"ri"</formula>
    </cfRule>
  </conditionalFormatting>
  <conditionalFormatting sqref="G271">
    <cfRule type="cellIs" dxfId="835" priority="758" operator="equal">
      <formula>"bv"</formula>
    </cfRule>
  </conditionalFormatting>
  <conditionalFormatting sqref="G285">
    <cfRule type="cellIs" dxfId="834" priority="752" operator="equal">
      <formula>"ad"</formula>
    </cfRule>
    <cfRule type="cellIs" dxfId="833" priority="753" operator="equal">
      <formula>"na"</formula>
    </cfRule>
    <cfRule type="cellIs" dxfId="832" priority="754" operator="equal">
      <formula>"n/a"</formula>
    </cfRule>
    <cfRule type="cellIs" dxfId="831" priority="755" operator="equal">
      <formula>"vf"</formula>
    </cfRule>
    <cfRule type="cellIs" dxfId="830" priority="756" operator="equal">
      <formula>"N"</formula>
    </cfRule>
    <cfRule type="cellIs" dxfId="829" priority="757" operator="equal">
      <formula>"Y"</formula>
    </cfRule>
  </conditionalFormatting>
  <conditionalFormatting sqref="G285">
    <cfRule type="cellIs" dxfId="828" priority="748" operator="equal">
      <formula>"RI"</formula>
    </cfRule>
    <cfRule type="cellIs" dxfId="827" priority="749" operator="equal">
      <formula>"ri"</formula>
    </cfRule>
  </conditionalFormatting>
  <conditionalFormatting sqref="G285">
    <cfRule type="cellIs" dxfId="826" priority="747" operator="equal">
      <formula>"bv"</formula>
    </cfRule>
  </conditionalFormatting>
  <conditionalFormatting sqref="F337:F339">
    <cfRule type="cellIs" dxfId="825" priority="402" operator="between">
      <formula>1</formula>
      <formula>2</formula>
    </cfRule>
    <cfRule type="cellIs" dxfId="824" priority="731" stopIfTrue="1" operator="equal">
      <formula>4</formula>
    </cfRule>
    <cfRule type="cellIs" dxfId="823" priority="732" stopIfTrue="1" operator="equal">
      <formula>3</formula>
    </cfRule>
  </conditionalFormatting>
  <conditionalFormatting sqref="G153">
    <cfRule type="cellIs" dxfId="822" priority="718" operator="equal">
      <formula>"ad"</formula>
    </cfRule>
    <cfRule type="cellIs" dxfId="821" priority="719" operator="equal">
      <formula>"na"</formula>
    </cfRule>
    <cfRule type="cellIs" dxfId="820" priority="720" operator="equal">
      <formula>"n/a"</formula>
    </cfRule>
    <cfRule type="cellIs" dxfId="819" priority="721" operator="equal">
      <formula>"vf"</formula>
    </cfRule>
    <cfRule type="cellIs" dxfId="818" priority="722" operator="equal">
      <formula>"N"</formula>
    </cfRule>
    <cfRule type="cellIs" dxfId="817" priority="723" operator="equal">
      <formula>"Y"</formula>
    </cfRule>
  </conditionalFormatting>
  <conditionalFormatting sqref="G153">
    <cfRule type="cellIs" dxfId="816" priority="716" operator="equal">
      <formula>"RI"</formula>
    </cfRule>
    <cfRule type="cellIs" dxfId="815" priority="717" operator="equal">
      <formula>"ri"</formula>
    </cfRule>
  </conditionalFormatting>
  <conditionalFormatting sqref="F244:F245">
    <cfRule type="cellIs" dxfId="814" priority="403" operator="equal">
      <formula>1</formula>
    </cfRule>
    <cfRule type="cellIs" dxfId="813" priority="713" operator="equal">
      <formula>3</formula>
    </cfRule>
    <cfRule type="cellIs" dxfId="812" priority="714" operator="greaterThan">
      <formula>4</formula>
    </cfRule>
    <cfRule type="cellIs" dxfId="811" priority="715" operator="equal">
      <formula>4</formula>
    </cfRule>
  </conditionalFormatting>
  <conditionalFormatting sqref="F269">
    <cfRule type="cellIs" dxfId="810" priority="10" operator="equal">
      <formula>3</formula>
    </cfRule>
    <cfRule type="cellIs" dxfId="809" priority="83" operator="between">
      <formula>1</formula>
      <formula>2</formula>
    </cfRule>
    <cfRule type="cellIs" dxfId="808" priority="712" operator="greaterThan">
      <formula>3</formula>
    </cfRule>
  </conditionalFormatting>
  <conditionalFormatting sqref="F279">
    <cfRule type="cellIs" dxfId="807" priority="9" operator="equal">
      <formula>3</formula>
    </cfRule>
    <cfRule type="cellIs" dxfId="806" priority="707" operator="greaterThanOrEqual">
      <formula>4</formula>
    </cfRule>
  </conditionalFormatting>
  <conditionalFormatting sqref="F280">
    <cfRule type="cellIs" dxfId="805" priority="8" operator="equal">
      <formula>3</formula>
    </cfRule>
    <cfRule type="cellIs" dxfId="804" priority="706" operator="greaterThanOrEqual">
      <formula>4</formula>
    </cfRule>
  </conditionalFormatting>
  <conditionalFormatting sqref="F19:F20">
    <cfRule type="cellIs" dxfId="803" priority="695" operator="equal">
      <formula>1</formula>
    </cfRule>
    <cfRule type="cellIs" dxfId="802" priority="696" operator="between">
      <formula>3</formula>
      <formula>4</formula>
    </cfRule>
  </conditionalFormatting>
  <conditionalFormatting sqref="F6">
    <cfRule type="cellIs" dxfId="801" priority="604" stopIfTrue="1" operator="equal">
      <formula>1</formula>
    </cfRule>
  </conditionalFormatting>
  <conditionalFormatting sqref="F6">
    <cfRule type="cellIs" dxfId="800" priority="603" operator="greaterThan">
      <formula>1</formula>
    </cfRule>
  </conditionalFormatting>
  <conditionalFormatting sqref="F66">
    <cfRule type="cellIs" dxfId="799" priority="15" operator="equal">
      <formula>3</formula>
    </cfRule>
    <cfRule type="cellIs" dxfId="798" priority="89" operator="between">
      <formula>1</formula>
      <formula>2</formula>
    </cfRule>
    <cfRule type="cellIs" dxfId="797" priority="484" operator="greaterThan">
      <formula>3</formula>
    </cfRule>
  </conditionalFormatting>
  <conditionalFormatting sqref="F106">
    <cfRule type="cellIs" dxfId="796" priority="14" operator="equal">
      <formula>3</formula>
    </cfRule>
    <cfRule type="cellIs" dxfId="795" priority="88" operator="between">
      <formula>1</formula>
      <formula>2</formula>
    </cfRule>
    <cfRule type="cellIs" dxfId="794" priority="483" operator="greaterThan">
      <formula>3</formula>
    </cfRule>
  </conditionalFormatting>
  <conditionalFormatting sqref="F145">
    <cfRule type="cellIs" dxfId="793" priority="13" operator="equal">
      <formula>3</formula>
    </cfRule>
    <cfRule type="cellIs" dxfId="792" priority="87" operator="between">
      <formula>1</formula>
      <formula>2</formula>
    </cfRule>
    <cfRule type="cellIs" dxfId="791" priority="482" operator="greaterThan">
      <formula>3</formula>
    </cfRule>
  </conditionalFormatting>
  <conditionalFormatting sqref="F173">
    <cfRule type="cellIs" dxfId="790" priority="12" operator="equal">
      <formula>3</formula>
    </cfRule>
    <cfRule type="cellIs" dxfId="789" priority="86" operator="between">
      <formula>1</formula>
      <formula>2</formula>
    </cfRule>
    <cfRule type="cellIs" dxfId="788" priority="481" operator="greaterThan">
      <formula>3</formula>
    </cfRule>
  </conditionalFormatting>
  <conditionalFormatting sqref="F177">
    <cfRule type="cellIs" dxfId="787" priority="11" operator="equal">
      <formula>3</formula>
    </cfRule>
    <cfRule type="cellIs" dxfId="786" priority="85" operator="between">
      <formula>1</formula>
      <formula>2</formula>
    </cfRule>
    <cfRule type="cellIs" dxfId="785" priority="480" operator="greaterThan">
      <formula>3</formula>
    </cfRule>
  </conditionalFormatting>
  <conditionalFormatting sqref="F187">
    <cfRule type="cellIs" dxfId="784" priority="84" operator="between">
      <formula>1</formula>
      <formula>2</formula>
    </cfRule>
    <cfRule type="cellIs" dxfId="783" priority="479" stopIfTrue="1" operator="equal">
      <formula>3</formula>
    </cfRule>
  </conditionalFormatting>
  <conditionalFormatting sqref="F187">
    <cfRule type="cellIs" dxfId="782" priority="478" operator="greaterThan">
      <formula>3</formula>
    </cfRule>
  </conditionalFormatting>
  <conditionalFormatting sqref="F327">
    <cfRule type="cellIs" dxfId="781" priority="7" operator="equal">
      <formula>3</formula>
    </cfRule>
    <cfRule type="cellIs" dxfId="780" priority="473" operator="greaterThan">
      <formula>3</formula>
    </cfRule>
  </conditionalFormatting>
  <conditionalFormatting sqref="F478">
    <cfRule type="cellIs" dxfId="779" priority="1" operator="equal">
      <formula>3</formula>
    </cfRule>
    <cfRule type="cellIs" dxfId="778" priority="463" operator="greaterThan">
      <formula>3</formula>
    </cfRule>
  </conditionalFormatting>
  <conditionalFormatting sqref="F14">
    <cfRule type="cellIs" dxfId="777" priority="54" operator="between">
      <formula>1</formula>
      <formula>3</formula>
    </cfRule>
    <cfRule type="cellIs" dxfId="776" priority="461" operator="greaterThan">
      <formula>4</formula>
    </cfRule>
    <cfRule type="cellIs" dxfId="775" priority="462" stopIfTrue="1" operator="equal">
      <formula>4</formula>
    </cfRule>
  </conditionalFormatting>
  <conditionalFormatting sqref="F35">
    <cfRule type="cellIs" dxfId="774" priority="29" operator="between">
      <formula>1</formula>
      <formula>4</formula>
    </cfRule>
    <cfRule type="cellIs" dxfId="773" priority="441" operator="greaterThan">
      <formula>5</formula>
    </cfRule>
    <cfRule type="cellIs" dxfId="772" priority="442" stopIfTrue="1" operator="equal">
      <formula>5</formula>
    </cfRule>
  </conditionalFormatting>
  <conditionalFormatting sqref="F13">
    <cfRule type="cellIs" dxfId="771" priority="98" operator="between">
      <formula>1</formula>
      <formula>2</formula>
    </cfRule>
    <cfRule type="cellIs" dxfId="770" priority="434" operator="greaterThan">
      <formula>3</formula>
    </cfRule>
    <cfRule type="cellIs" dxfId="769" priority="2591" stopIfTrue="1" operator="equal">
      <formula>3</formula>
    </cfRule>
  </conditionalFormatting>
  <conditionalFormatting sqref="F7">
    <cfRule type="cellIs" dxfId="768" priority="19" operator="equal">
      <formula>1</formula>
    </cfRule>
    <cfRule type="cellIs" dxfId="767" priority="324" operator="greaterThan">
      <formula>2</formula>
    </cfRule>
    <cfRule type="cellIs" dxfId="766" priority="408" stopIfTrue="1" operator="equal">
      <formula>2</formula>
    </cfRule>
  </conditionalFormatting>
  <conditionalFormatting sqref="F8">
    <cfRule type="cellIs" dxfId="765" priority="398" stopIfTrue="1" operator="equal">
      <formula>1</formula>
    </cfRule>
  </conditionalFormatting>
  <conditionalFormatting sqref="F8">
    <cfRule type="cellIs" dxfId="764" priority="397" operator="greaterThan">
      <formula>1</formula>
    </cfRule>
  </conditionalFormatting>
  <conditionalFormatting sqref="F9">
    <cfRule type="cellIs" dxfId="763" priority="396" stopIfTrue="1" operator="equal">
      <formula>1</formula>
    </cfRule>
  </conditionalFormatting>
  <conditionalFormatting sqref="F9">
    <cfRule type="cellIs" dxfId="762" priority="395" operator="greaterThan">
      <formula>1</formula>
    </cfRule>
  </conditionalFormatting>
  <conditionalFormatting sqref="F30">
    <cfRule type="cellIs" dxfId="761" priority="394" stopIfTrue="1" operator="equal">
      <formula>1</formula>
    </cfRule>
  </conditionalFormatting>
  <conditionalFormatting sqref="F30">
    <cfRule type="cellIs" dxfId="760" priority="393" operator="greaterThan">
      <formula>1</formula>
    </cfRule>
  </conditionalFormatting>
  <conditionalFormatting sqref="F31">
    <cfRule type="cellIs" dxfId="759" priority="392" stopIfTrue="1" operator="equal">
      <formula>1</formula>
    </cfRule>
  </conditionalFormatting>
  <conditionalFormatting sqref="F31">
    <cfRule type="cellIs" dxfId="758" priority="391" operator="greaterThan">
      <formula>1</formula>
    </cfRule>
  </conditionalFormatting>
  <conditionalFormatting sqref="F49">
    <cfRule type="cellIs" dxfId="757" priority="390" stopIfTrue="1" operator="equal">
      <formula>1</formula>
    </cfRule>
  </conditionalFormatting>
  <conditionalFormatting sqref="F49">
    <cfRule type="cellIs" dxfId="756" priority="389" operator="greaterThan">
      <formula>1</formula>
    </cfRule>
  </conditionalFormatting>
  <conditionalFormatting sqref="F67">
    <cfRule type="cellIs" dxfId="755" priority="388" stopIfTrue="1" operator="equal">
      <formula>1</formula>
    </cfRule>
  </conditionalFormatting>
  <conditionalFormatting sqref="F67">
    <cfRule type="cellIs" dxfId="754" priority="387" operator="greaterThan">
      <formula>1</formula>
    </cfRule>
  </conditionalFormatting>
  <conditionalFormatting sqref="F72">
    <cfRule type="cellIs" dxfId="753" priority="386" stopIfTrue="1" operator="equal">
      <formula>1</formula>
    </cfRule>
  </conditionalFormatting>
  <conditionalFormatting sqref="F72">
    <cfRule type="cellIs" dxfId="752" priority="385" operator="greaterThan">
      <formula>1</formula>
    </cfRule>
  </conditionalFormatting>
  <conditionalFormatting sqref="F79">
    <cfRule type="cellIs" dxfId="751" priority="384" stopIfTrue="1" operator="equal">
      <formula>1</formula>
    </cfRule>
  </conditionalFormatting>
  <conditionalFormatting sqref="F79">
    <cfRule type="cellIs" dxfId="750" priority="383" operator="greaterThan">
      <formula>1</formula>
    </cfRule>
  </conditionalFormatting>
  <conditionalFormatting sqref="F83">
    <cfRule type="cellIs" dxfId="749" priority="382" stopIfTrue="1" operator="equal">
      <formula>1</formula>
    </cfRule>
  </conditionalFormatting>
  <conditionalFormatting sqref="F83">
    <cfRule type="cellIs" dxfId="748" priority="381" operator="greaterThan">
      <formula>1</formula>
    </cfRule>
  </conditionalFormatting>
  <conditionalFormatting sqref="F84">
    <cfRule type="cellIs" dxfId="747" priority="380" stopIfTrue="1" operator="equal">
      <formula>1</formula>
    </cfRule>
  </conditionalFormatting>
  <conditionalFormatting sqref="F84">
    <cfRule type="cellIs" dxfId="746" priority="379" operator="greaterThan">
      <formula>1</formula>
    </cfRule>
  </conditionalFormatting>
  <conditionalFormatting sqref="F109">
    <cfRule type="cellIs" dxfId="745" priority="378" stopIfTrue="1" operator="equal">
      <formula>1</formula>
    </cfRule>
  </conditionalFormatting>
  <conditionalFormatting sqref="F109">
    <cfRule type="cellIs" dxfId="744" priority="377" operator="greaterThan">
      <formula>1</formula>
    </cfRule>
  </conditionalFormatting>
  <conditionalFormatting sqref="F110">
    <cfRule type="cellIs" dxfId="743" priority="376" stopIfTrue="1" operator="equal">
      <formula>1</formula>
    </cfRule>
  </conditionalFormatting>
  <conditionalFormatting sqref="F110">
    <cfRule type="cellIs" dxfId="742" priority="375" operator="greaterThan">
      <formula>1</formula>
    </cfRule>
  </conditionalFormatting>
  <conditionalFormatting sqref="F126">
    <cfRule type="cellIs" dxfId="741" priority="374" stopIfTrue="1" operator="equal">
      <formula>1</formula>
    </cfRule>
  </conditionalFormatting>
  <conditionalFormatting sqref="F126">
    <cfRule type="cellIs" dxfId="740" priority="373" operator="greaterThan">
      <formula>1</formula>
    </cfRule>
  </conditionalFormatting>
  <conditionalFormatting sqref="F129">
    <cfRule type="cellIs" dxfId="739" priority="372" stopIfTrue="1" operator="equal">
      <formula>1</formula>
    </cfRule>
  </conditionalFormatting>
  <conditionalFormatting sqref="F129">
    <cfRule type="cellIs" dxfId="738" priority="371" operator="greaterThan">
      <formula>1</formula>
    </cfRule>
  </conditionalFormatting>
  <conditionalFormatting sqref="F130">
    <cfRule type="cellIs" dxfId="737" priority="370" stopIfTrue="1" operator="equal">
      <formula>1</formula>
    </cfRule>
  </conditionalFormatting>
  <conditionalFormatting sqref="F130">
    <cfRule type="cellIs" dxfId="736" priority="369" operator="greaterThan">
      <formula>1</formula>
    </cfRule>
  </conditionalFormatting>
  <conditionalFormatting sqref="F131">
    <cfRule type="cellIs" dxfId="735" priority="368" stopIfTrue="1" operator="equal">
      <formula>1</formula>
    </cfRule>
  </conditionalFormatting>
  <conditionalFormatting sqref="F131">
    <cfRule type="cellIs" dxfId="734" priority="367" operator="greaterThan">
      <formula>1</formula>
    </cfRule>
  </conditionalFormatting>
  <conditionalFormatting sqref="F159">
    <cfRule type="cellIs" dxfId="733" priority="366" stopIfTrue="1" operator="equal">
      <formula>1</formula>
    </cfRule>
  </conditionalFormatting>
  <conditionalFormatting sqref="F159">
    <cfRule type="cellIs" dxfId="732" priority="365" operator="greaterThan">
      <formula>1</formula>
    </cfRule>
  </conditionalFormatting>
  <conditionalFormatting sqref="F160">
    <cfRule type="cellIs" dxfId="731" priority="364" stopIfTrue="1" operator="equal">
      <formula>1</formula>
    </cfRule>
  </conditionalFormatting>
  <conditionalFormatting sqref="F160">
    <cfRule type="cellIs" dxfId="730" priority="363" operator="greaterThan">
      <formula>1</formula>
    </cfRule>
  </conditionalFormatting>
  <conditionalFormatting sqref="F167 F162">
    <cfRule type="cellIs" dxfId="729" priority="360" stopIfTrue="1" operator="equal">
      <formula>1</formula>
    </cfRule>
  </conditionalFormatting>
  <conditionalFormatting sqref="F167 F162">
    <cfRule type="cellIs" dxfId="728" priority="359" operator="greaterThan">
      <formula>1</formula>
    </cfRule>
  </conditionalFormatting>
  <conditionalFormatting sqref="F169">
    <cfRule type="cellIs" dxfId="727" priority="358" stopIfTrue="1" operator="equal">
      <formula>1</formula>
    </cfRule>
  </conditionalFormatting>
  <conditionalFormatting sqref="F169">
    <cfRule type="cellIs" dxfId="726" priority="357" operator="greaterThan">
      <formula>1</formula>
    </cfRule>
  </conditionalFormatting>
  <conditionalFormatting sqref="F231">
    <cfRule type="cellIs" dxfId="725" priority="356" stopIfTrue="1" operator="equal">
      <formula>1</formula>
    </cfRule>
  </conditionalFormatting>
  <conditionalFormatting sqref="F231">
    <cfRule type="cellIs" dxfId="724" priority="355" operator="greaterThan">
      <formula>1</formula>
    </cfRule>
  </conditionalFormatting>
  <conditionalFormatting sqref="F232">
    <cfRule type="cellIs" dxfId="723" priority="354" stopIfTrue="1" operator="equal">
      <formula>1</formula>
    </cfRule>
  </conditionalFormatting>
  <conditionalFormatting sqref="F232">
    <cfRule type="cellIs" dxfId="722" priority="353" operator="greaterThan">
      <formula>1</formula>
    </cfRule>
  </conditionalFormatting>
  <conditionalFormatting sqref="F234">
    <cfRule type="cellIs" dxfId="721" priority="352" stopIfTrue="1" operator="equal">
      <formula>1</formula>
    </cfRule>
  </conditionalFormatting>
  <conditionalFormatting sqref="F234">
    <cfRule type="cellIs" dxfId="720" priority="351" operator="greaterThan">
      <formula>1</formula>
    </cfRule>
  </conditionalFormatting>
  <conditionalFormatting sqref="F235">
    <cfRule type="cellIs" dxfId="719" priority="350" stopIfTrue="1" operator="equal">
      <formula>1</formula>
    </cfRule>
  </conditionalFormatting>
  <conditionalFormatting sqref="F235">
    <cfRule type="cellIs" dxfId="718" priority="349" operator="greaterThan">
      <formula>1</formula>
    </cfRule>
  </conditionalFormatting>
  <conditionalFormatting sqref="F273">
    <cfRule type="cellIs" dxfId="717" priority="348" stopIfTrue="1" operator="equal">
      <formula>1</formula>
    </cfRule>
  </conditionalFormatting>
  <conditionalFormatting sqref="F273">
    <cfRule type="cellIs" dxfId="716" priority="347" operator="greaterThan">
      <formula>1</formula>
    </cfRule>
  </conditionalFormatting>
  <conditionalFormatting sqref="F281">
    <cfRule type="cellIs" dxfId="715" priority="346" stopIfTrue="1" operator="equal">
      <formula>1</formula>
    </cfRule>
  </conditionalFormatting>
  <conditionalFormatting sqref="F281">
    <cfRule type="cellIs" dxfId="714" priority="345" operator="greaterThan">
      <formula>1</formula>
    </cfRule>
  </conditionalFormatting>
  <conditionalFormatting sqref="F334">
    <cfRule type="cellIs" dxfId="713" priority="344" stopIfTrue="1" operator="equal">
      <formula>1</formula>
    </cfRule>
  </conditionalFormatting>
  <conditionalFormatting sqref="F334">
    <cfRule type="cellIs" dxfId="712" priority="343" operator="greaterThan">
      <formula>1</formula>
    </cfRule>
  </conditionalFormatting>
  <conditionalFormatting sqref="F357">
    <cfRule type="cellIs" dxfId="711" priority="342" stopIfTrue="1" operator="equal">
      <formula>1</formula>
    </cfRule>
  </conditionalFormatting>
  <conditionalFormatting sqref="F357">
    <cfRule type="cellIs" dxfId="710" priority="341" operator="greaterThan">
      <formula>1</formula>
    </cfRule>
  </conditionalFormatting>
  <conditionalFormatting sqref="F358">
    <cfRule type="cellIs" dxfId="709" priority="340" stopIfTrue="1" operator="equal">
      <formula>1</formula>
    </cfRule>
  </conditionalFormatting>
  <conditionalFormatting sqref="F358">
    <cfRule type="cellIs" dxfId="708" priority="339" operator="greaterThan">
      <formula>1</formula>
    </cfRule>
  </conditionalFormatting>
  <conditionalFormatting sqref="F361">
    <cfRule type="cellIs" dxfId="707" priority="338" stopIfTrue="1" operator="equal">
      <formula>1</formula>
    </cfRule>
  </conditionalFormatting>
  <conditionalFormatting sqref="F361">
    <cfRule type="cellIs" dxfId="706" priority="337" operator="greaterThan">
      <formula>1</formula>
    </cfRule>
  </conditionalFormatting>
  <conditionalFormatting sqref="F363">
    <cfRule type="cellIs" dxfId="705" priority="336" stopIfTrue="1" operator="equal">
      <formula>1</formula>
    </cfRule>
  </conditionalFormatting>
  <conditionalFormatting sqref="F363">
    <cfRule type="cellIs" dxfId="704" priority="335" operator="greaterThan">
      <formula>1</formula>
    </cfRule>
  </conditionalFormatting>
  <conditionalFormatting sqref="F392">
    <cfRule type="cellIs" dxfId="703" priority="334" stopIfTrue="1" operator="equal">
      <formula>1</formula>
    </cfRule>
  </conditionalFormatting>
  <conditionalFormatting sqref="F392">
    <cfRule type="cellIs" dxfId="702" priority="333" operator="greaterThan">
      <formula>1</formula>
    </cfRule>
  </conditionalFormatting>
  <conditionalFormatting sqref="F393">
    <cfRule type="cellIs" dxfId="701" priority="332" stopIfTrue="1" operator="equal">
      <formula>1</formula>
    </cfRule>
  </conditionalFormatting>
  <conditionalFormatting sqref="F393">
    <cfRule type="cellIs" dxfId="700" priority="331" operator="greaterThan">
      <formula>1</formula>
    </cfRule>
  </conditionalFormatting>
  <conditionalFormatting sqref="F395">
    <cfRule type="cellIs" dxfId="699" priority="330" stopIfTrue="1" operator="equal">
      <formula>1</formula>
    </cfRule>
  </conditionalFormatting>
  <conditionalFormatting sqref="F395">
    <cfRule type="cellIs" dxfId="698" priority="329" operator="greaterThan">
      <formula>1</formula>
    </cfRule>
  </conditionalFormatting>
  <conditionalFormatting sqref="F421">
    <cfRule type="cellIs" dxfId="697" priority="328" stopIfTrue="1" operator="equal">
      <formula>1</formula>
    </cfRule>
  </conditionalFormatting>
  <conditionalFormatting sqref="F421">
    <cfRule type="cellIs" dxfId="696" priority="327" operator="greaterThan">
      <formula>1</formula>
    </cfRule>
  </conditionalFormatting>
  <conditionalFormatting sqref="F458">
    <cfRule type="cellIs" dxfId="695" priority="326" stopIfTrue="1" operator="equal">
      <formula>1</formula>
    </cfRule>
  </conditionalFormatting>
  <conditionalFormatting sqref="F458">
    <cfRule type="cellIs" dxfId="694" priority="325" operator="greaterThan">
      <formula>1</formula>
    </cfRule>
  </conditionalFormatting>
  <conditionalFormatting sqref="F15">
    <cfRule type="cellIs" dxfId="693" priority="321" operator="greaterThan">
      <formula>2</formula>
    </cfRule>
    <cfRule type="cellIs" dxfId="692" priority="323" stopIfTrue="1" operator="equal">
      <formula>2</formula>
    </cfRule>
  </conditionalFormatting>
  <conditionalFormatting sqref="F15">
    <cfRule type="cellIs" dxfId="691" priority="322" operator="equal">
      <formula>1</formula>
    </cfRule>
  </conditionalFormatting>
  <conditionalFormatting sqref="F16">
    <cfRule type="cellIs" dxfId="690" priority="318" operator="greaterThan">
      <formula>2</formula>
    </cfRule>
    <cfRule type="cellIs" dxfId="689" priority="320" stopIfTrue="1" operator="equal">
      <formula>2</formula>
    </cfRule>
  </conditionalFormatting>
  <conditionalFormatting sqref="F16">
    <cfRule type="cellIs" dxfId="688" priority="319" operator="equal">
      <formula>1</formula>
    </cfRule>
  </conditionalFormatting>
  <conditionalFormatting sqref="F29">
    <cfRule type="cellIs" dxfId="687" priority="315" operator="greaterThan">
      <formula>2</formula>
    </cfRule>
    <cfRule type="cellIs" dxfId="686" priority="317" stopIfTrue="1" operator="equal">
      <formula>2</formula>
    </cfRule>
  </conditionalFormatting>
  <conditionalFormatting sqref="F29">
    <cfRule type="cellIs" dxfId="685" priority="316" operator="equal">
      <formula>1</formula>
    </cfRule>
  </conditionalFormatting>
  <conditionalFormatting sqref="F32">
    <cfRule type="cellIs" dxfId="684" priority="312" operator="greaterThan">
      <formula>2</formula>
    </cfRule>
    <cfRule type="cellIs" dxfId="683" priority="314" stopIfTrue="1" operator="equal">
      <formula>2</formula>
    </cfRule>
  </conditionalFormatting>
  <conditionalFormatting sqref="F32">
    <cfRule type="cellIs" dxfId="682" priority="313" operator="equal">
      <formula>1</formula>
    </cfRule>
  </conditionalFormatting>
  <conditionalFormatting sqref="F33">
    <cfRule type="cellIs" dxfId="681" priority="309" operator="greaterThan">
      <formula>2</formula>
    </cfRule>
    <cfRule type="cellIs" dxfId="680" priority="311" stopIfTrue="1" operator="equal">
      <formula>2</formula>
    </cfRule>
  </conditionalFormatting>
  <conditionalFormatting sqref="F33">
    <cfRule type="cellIs" dxfId="679" priority="310" operator="equal">
      <formula>1</formula>
    </cfRule>
  </conditionalFormatting>
  <conditionalFormatting sqref="F34">
    <cfRule type="cellIs" dxfId="678" priority="306" operator="greaterThan">
      <formula>2</formula>
    </cfRule>
    <cfRule type="cellIs" dxfId="677" priority="308" stopIfTrue="1" operator="equal">
      <formula>2</formula>
    </cfRule>
  </conditionalFormatting>
  <conditionalFormatting sqref="F34">
    <cfRule type="cellIs" dxfId="676" priority="307" operator="equal">
      <formula>1</formula>
    </cfRule>
  </conditionalFormatting>
  <conditionalFormatting sqref="F43">
    <cfRule type="cellIs" dxfId="675" priority="303" operator="greaterThan">
      <formula>2</formula>
    </cfRule>
    <cfRule type="cellIs" dxfId="674" priority="305" stopIfTrue="1" operator="equal">
      <formula>2</formula>
    </cfRule>
  </conditionalFormatting>
  <conditionalFormatting sqref="F43">
    <cfRule type="cellIs" dxfId="673" priority="304" operator="equal">
      <formula>1</formula>
    </cfRule>
  </conditionalFormatting>
  <conditionalFormatting sqref="F45">
    <cfRule type="cellIs" dxfId="672" priority="300" operator="greaterThan">
      <formula>2</formula>
    </cfRule>
    <cfRule type="cellIs" dxfId="671" priority="302" stopIfTrue="1" operator="equal">
      <formula>2</formula>
    </cfRule>
  </conditionalFormatting>
  <conditionalFormatting sqref="F45">
    <cfRule type="cellIs" dxfId="670" priority="301" operator="equal">
      <formula>1</formula>
    </cfRule>
  </conditionalFormatting>
  <conditionalFormatting sqref="F46">
    <cfRule type="cellIs" dxfId="669" priority="297" operator="greaterThan">
      <formula>2</formula>
    </cfRule>
    <cfRule type="cellIs" dxfId="668" priority="299" stopIfTrue="1" operator="equal">
      <formula>2</formula>
    </cfRule>
  </conditionalFormatting>
  <conditionalFormatting sqref="F46">
    <cfRule type="cellIs" dxfId="667" priority="298" operator="equal">
      <formula>1</formula>
    </cfRule>
  </conditionalFormatting>
  <conditionalFormatting sqref="F47">
    <cfRule type="cellIs" dxfId="666" priority="294" operator="greaterThan">
      <formula>2</formula>
    </cfRule>
    <cfRule type="cellIs" dxfId="665" priority="296" stopIfTrue="1" operator="equal">
      <formula>2</formula>
    </cfRule>
  </conditionalFormatting>
  <conditionalFormatting sqref="F47">
    <cfRule type="cellIs" dxfId="664" priority="295" operator="equal">
      <formula>1</formula>
    </cfRule>
  </conditionalFormatting>
  <conditionalFormatting sqref="F58">
    <cfRule type="cellIs" dxfId="663" priority="291" operator="greaterThan">
      <formula>2</formula>
    </cfRule>
    <cfRule type="cellIs" dxfId="662" priority="293" stopIfTrue="1" operator="equal">
      <formula>2</formula>
    </cfRule>
  </conditionalFormatting>
  <conditionalFormatting sqref="F58">
    <cfRule type="cellIs" dxfId="661" priority="292" operator="equal">
      <formula>1</formula>
    </cfRule>
  </conditionalFormatting>
  <conditionalFormatting sqref="F61">
    <cfRule type="cellIs" dxfId="660" priority="288" operator="greaterThan">
      <formula>2</formula>
    </cfRule>
    <cfRule type="cellIs" dxfId="659" priority="290" stopIfTrue="1" operator="equal">
      <formula>2</formula>
    </cfRule>
  </conditionalFormatting>
  <conditionalFormatting sqref="F61">
    <cfRule type="cellIs" dxfId="658" priority="289" operator="equal">
      <formula>1</formula>
    </cfRule>
  </conditionalFormatting>
  <conditionalFormatting sqref="F65">
    <cfRule type="cellIs" dxfId="657" priority="285" operator="greaterThan">
      <formula>2</formula>
    </cfRule>
    <cfRule type="cellIs" dxfId="656" priority="287" stopIfTrue="1" operator="equal">
      <formula>2</formula>
    </cfRule>
  </conditionalFormatting>
  <conditionalFormatting sqref="F65">
    <cfRule type="cellIs" dxfId="655" priority="286" operator="equal">
      <formula>1</formula>
    </cfRule>
  </conditionalFormatting>
  <conditionalFormatting sqref="F71">
    <cfRule type="cellIs" dxfId="654" priority="282" operator="greaterThan">
      <formula>2</formula>
    </cfRule>
    <cfRule type="cellIs" dxfId="653" priority="284" stopIfTrue="1" operator="equal">
      <formula>2</formula>
    </cfRule>
  </conditionalFormatting>
  <conditionalFormatting sqref="F71">
    <cfRule type="cellIs" dxfId="652" priority="283" operator="equal">
      <formula>1</formula>
    </cfRule>
  </conditionalFormatting>
  <conditionalFormatting sqref="F74">
    <cfRule type="cellIs" dxfId="651" priority="279" operator="greaterThan">
      <formula>2</formula>
    </cfRule>
    <cfRule type="cellIs" dxfId="650" priority="281" stopIfTrue="1" operator="equal">
      <formula>2</formula>
    </cfRule>
  </conditionalFormatting>
  <conditionalFormatting sqref="F74">
    <cfRule type="cellIs" dxfId="649" priority="280" operator="equal">
      <formula>1</formula>
    </cfRule>
  </conditionalFormatting>
  <conditionalFormatting sqref="F75">
    <cfRule type="cellIs" dxfId="648" priority="276" operator="greaterThan">
      <formula>2</formula>
    </cfRule>
    <cfRule type="cellIs" dxfId="647" priority="278" stopIfTrue="1" operator="equal">
      <formula>2</formula>
    </cfRule>
  </conditionalFormatting>
  <conditionalFormatting sqref="F75">
    <cfRule type="cellIs" dxfId="646" priority="277" operator="equal">
      <formula>1</formula>
    </cfRule>
  </conditionalFormatting>
  <conditionalFormatting sqref="F76">
    <cfRule type="cellIs" dxfId="645" priority="273" operator="greaterThan">
      <formula>2</formula>
    </cfRule>
    <cfRule type="cellIs" dxfId="644" priority="275" stopIfTrue="1" operator="equal">
      <formula>2</formula>
    </cfRule>
  </conditionalFormatting>
  <conditionalFormatting sqref="F76">
    <cfRule type="cellIs" dxfId="643" priority="274" operator="equal">
      <formula>1</formula>
    </cfRule>
  </conditionalFormatting>
  <conditionalFormatting sqref="F81">
    <cfRule type="cellIs" dxfId="642" priority="270" operator="greaterThan">
      <formula>2</formula>
    </cfRule>
    <cfRule type="cellIs" dxfId="641" priority="272" stopIfTrue="1" operator="equal">
      <formula>2</formula>
    </cfRule>
  </conditionalFormatting>
  <conditionalFormatting sqref="F81">
    <cfRule type="cellIs" dxfId="640" priority="271" operator="equal">
      <formula>1</formula>
    </cfRule>
  </conditionalFormatting>
  <conditionalFormatting sqref="F85">
    <cfRule type="cellIs" dxfId="639" priority="267" operator="greaterThan">
      <formula>2</formula>
    </cfRule>
    <cfRule type="cellIs" dxfId="638" priority="269" stopIfTrue="1" operator="equal">
      <formula>2</formula>
    </cfRule>
  </conditionalFormatting>
  <conditionalFormatting sqref="F85">
    <cfRule type="cellIs" dxfId="637" priority="268" operator="equal">
      <formula>1</formula>
    </cfRule>
  </conditionalFormatting>
  <conditionalFormatting sqref="F107">
    <cfRule type="cellIs" dxfId="636" priority="264" operator="greaterThan">
      <formula>2</formula>
    </cfRule>
    <cfRule type="cellIs" dxfId="635" priority="266" stopIfTrue="1" operator="equal">
      <formula>2</formula>
    </cfRule>
  </conditionalFormatting>
  <conditionalFormatting sqref="F107">
    <cfRule type="cellIs" dxfId="634" priority="265" operator="equal">
      <formula>1</formula>
    </cfRule>
  </conditionalFormatting>
  <conditionalFormatting sqref="F111">
    <cfRule type="cellIs" dxfId="633" priority="261" operator="greaterThan">
      <formula>2</formula>
    </cfRule>
    <cfRule type="cellIs" dxfId="632" priority="263" stopIfTrue="1" operator="equal">
      <formula>2</formula>
    </cfRule>
  </conditionalFormatting>
  <conditionalFormatting sqref="F111">
    <cfRule type="cellIs" dxfId="631" priority="262" operator="equal">
      <formula>1</formula>
    </cfRule>
  </conditionalFormatting>
  <conditionalFormatting sqref="F144">
    <cfRule type="cellIs" dxfId="630" priority="258" operator="greaterThan">
      <formula>2</formula>
    </cfRule>
    <cfRule type="cellIs" dxfId="629" priority="260" stopIfTrue="1" operator="equal">
      <formula>2</formula>
    </cfRule>
  </conditionalFormatting>
  <conditionalFormatting sqref="F144">
    <cfRule type="cellIs" dxfId="628" priority="259" operator="equal">
      <formula>1</formula>
    </cfRule>
  </conditionalFormatting>
  <conditionalFormatting sqref="F146">
    <cfRule type="cellIs" dxfId="627" priority="255" operator="greaterThan">
      <formula>2</formula>
    </cfRule>
    <cfRule type="cellIs" dxfId="626" priority="257" stopIfTrue="1" operator="equal">
      <formula>2</formula>
    </cfRule>
  </conditionalFormatting>
  <conditionalFormatting sqref="F146">
    <cfRule type="cellIs" dxfId="625" priority="256" operator="equal">
      <formula>1</formula>
    </cfRule>
  </conditionalFormatting>
  <conditionalFormatting sqref="F156">
    <cfRule type="cellIs" dxfId="624" priority="252" operator="greaterThan">
      <formula>2</formula>
    </cfRule>
    <cfRule type="cellIs" dxfId="623" priority="254" stopIfTrue="1" operator="equal">
      <formula>2</formula>
    </cfRule>
  </conditionalFormatting>
  <conditionalFormatting sqref="F156">
    <cfRule type="cellIs" dxfId="622" priority="253" operator="equal">
      <formula>1</formula>
    </cfRule>
  </conditionalFormatting>
  <conditionalFormatting sqref="F161">
    <cfRule type="cellIs" dxfId="621" priority="249" operator="greaterThan">
      <formula>2</formula>
    </cfRule>
    <cfRule type="cellIs" dxfId="620" priority="251" stopIfTrue="1" operator="equal">
      <formula>2</formula>
    </cfRule>
  </conditionalFormatting>
  <conditionalFormatting sqref="F161">
    <cfRule type="cellIs" dxfId="619" priority="250" operator="equal">
      <formula>1</formula>
    </cfRule>
  </conditionalFormatting>
  <conditionalFormatting sqref="F165">
    <cfRule type="cellIs" dxfId="618" priority="246" operator="greaterThan">
      <formula>2</formula>
    </cfRule>
    <cfRule type="cellIs" dxfId="617" priority="248" stopIfTrue="1" operator="equal">
      <formula>2</formula>
    </cfRule>
  </conditionalFormatting>
  <conditionalFormatting sqref="F165">
    <cfRule type="cellIs" dxfId="616" priority="247" operator="equal">
      <formula>1</formula>
    </cfRule>
  </conditionalFormatting>
  <conditionalFormatting sqref="F166">
    <cfRule type="cellIs" dxfId="615" priority="243" operator="greaterThan">
      <formula>2</formula>
    </cfRule>
    <cfRule type="cellIs" dxfId="614" priority="245" stopIfTrue="1" operator="equal">
      <formula>2</formula>
    </cfRule>
  </conditionalFormatting>
  <conditionalFormatting sqref="F166">
    <cfRule type="cellIs" dxfId="613" priority="244" operator="equal">
      <formula>1</formula>
    </cfRule>
  </conditionalFormatting>
  <conditionalFormatting sqref="F168">
    <cfRule type="cellIs" dxfId="612" priority="240" operator="greaterThan">
      <formula>2</formula>
    </cfRule>
    <cfRule type="cellIs" dxfId="611" priority="242" stopIfTrue="1" operator="equal">
      <formula>2</formula>
    </cfRule>
  </conditionalFormatting>
  <conditionalFormatting sqref="F168">
    <cfRule type="cellIs" dxfId="610" priority="241" operator="equal">
      <formula>1</formula>
    </cfRule>
  </conditionalFormatting>
  <conditionalFormatting sqref="F171">
    <cfRule type="cellIs" dxfId="609" priority="237" operator="greaterThan">
      <formula>2</formula>
    </cfRule>
    <cfRule type="cellIs" dxfId="608" priority="239" stopIfTrue="1" operator="equal">
      <formula>2</formula>
    </cfRule>
  </conditionalFormatting>
  <conditionalFormatting sqref="F171">
    <cfRule type="cellIs" dxfId="607" priority="238" operator="equal">
      <formula>1</formula>
    </cfRule>
  </conditionalFormatting>
  <conditionalFormatting sqref="F172">
    <cfRule type="cellIs" dxfId="606" priority="234" operator="greaterThan">
      <formula>2</formula>
    </cfRule>
    <cfRule type="cellIs" dxfId="605" priority="236" stopIfTrue="1" operator="equal">
      <formula>2</formula>
    </cfRule>
  </conditionalFormatting>
  <conditionalFormatting sqref="F172">
    <cfRule type="cellIs" dxfId="604" priority="235" operator="equal">
      <formula>1</formula>
    </cfRule>
  </conditionalFormatting>
  <conditionalFormatting sqref="F174">
    <cfRule type="cellIs" dxfId="603" priority="231" operator="greaterThan">
      <formula>2</formula>
    </cfRule>
    <cfRule type="cellIs" dxfId="602" priority="233" stopIfTrue="1" operator="equal">
      <formula>2</formula>
    </cfRule>
  </conditionalFormatting>
  <conditionalFormatting sqref="F174">
    <cfRule type="cellIs" dxfId="601" priority="232" operator="equal">
      <formula>1</formula>
    </cfRule>
  </conditionalFormatting>
  <conditionalFormatting sqref="F186">
    <cfRule type="cellIs" dxfId="600" priority="228" operator="greaterThan">
      <formula>2</formula>
    </cfRule>
    <cfRule type="cellIs" dxfId="599" priority="230" stopIfTrue="1" operator="equal">
      <formula>2</formula>
    </cfRule>
  </conditionalFormatting>
  <conditionalFormatting sqref="F186">
    <cfRule type="cellIs" dxfId="598" priority="229" operator="equal">
      <formula>1</formula>
    </cfRule>
  </conditionalFormatting>
  <conditionalFormatting sqref="F236">
    <cfRule type="cellIs" dxfId="597" priority="225" operator="greaterThan">
      <formula>2</formula>
    </cfRule>
    <cfRule type="cellIs" dxfId="596" priority="227" stopIfTrue="1" operator="equal">
      <formula>2</formula>
    </cfRule>
  </conditionalFormatting>
  <conditionalFormatting sqref="F236">
    <cfRule type="cellIs" dxfId="595" priority="226" operator="equal">
      <formula>1</formula>
    </cfRule>
  </conditionalFormatting>
  <conditionalFormatting sqref="F237">
    <cfRule type="cellIs" dxfId="594" priority="222" operator="greaterThan">
      <formula>2</formula>
    </cfRule>
    <cfRule type="cellIs" dxfId="593" priority="224" stopIfTrue="1" operator="equal">
      <formula>2</formula>
    </cfRule>
  </conditionalFormatting>
  <conditionalFormatting sqref="F237">
    <cfRule type="cellIs" dxfId="592" priority="223" operator="equal">
      <formula>1</formula>
    </cfRule>
  </conditionalFormatting>
  <conditionalFormatting sqref="F272">
    <cfRule type="cellIs" dxfId="591" priority="219" operator="greaterThan">
      <formula>2</formula>
    </cfRule>
    <cfRule type="cellIs" dxfId="590" priority="221" stopIfTrue="1" operator="equal">
      <formula>2</formula>
    </cfRule>
  </conditionalFormatting>
  <conditionalFormatting sqref="F272">
    <cfRule type="cellIs" dxfId="589" priority="220" operator="equal">
      <formula>1</formula>
    </cfRule>
  </conditionalFormatting>
  <conditionalFormatting sqref="F296">
    <cfRule type="cellIs" dxfId="588" priority="216" operator="greaterThan">
      <formula>2</formula>
    </cfRule>
    <cfRule type="cellIs" dxfId="587" priority="218" stopIfTrue="1" operator="equal">
      <formula>2</formula>
    </cfRule>
  </conditionalFormatting>
  <conditionalFormatting sqref="F296">
    <cfRule type="cellIs" dxfId="586" priority="217" operator="equal">
      <formula>1</formula>
    </cfRule>
  </conditionalFormatting>
  <conditionalFormatting sqref="F299">
    <cfRule type="cellIs" dxfId="585" priority="213" operator="greaterThan">
      <formula>2</formula>
    </cfRule>
    <cfRule type="cellIs" dxfId="584" priority="215" stopIfTrue="1" operator="equal">
      <formula>2</formula>
    </cfRule>
  </conditionalFormatting>
  <conditionalFormatting sqref="F299">
    <cfRule type="cellIs" dxfId="583" priority="214" operator="equal">
      <formula>1</formula>
    </cfRule>
  </conditionalFormatting>
  <conditionalFormatting sqref="F300">
    <cfRule type="cellIs" dxfId="582" priority="210" operator="greaterThan">
      <formula>2</formula>
    </cfRule>
    <cfRule type="cellIs" dxfId="581" priority="212" stopIfTrue="1" operator="equal">
      <formula>2</formula>
    </cfRule>
  </conditionalFormatting>
  <conditionalFormatting sqref="F300">
    <cfRule type="cellIs" dxfId="580" priority="211" operator="equal">
      <formula>1</formula>
    </cfRule>
  </conditionalFormatting>
  <conditionalFormatting sqref="F335">
    <cfRule type="cellIs" dxfId="579" priority="207" operator="greaterThan">
      <formula>2</formula>
    </cfRule>
    <cfRule type="cellIs" dxfId="578" priority="209" stopIfTrue="1" operator="equal">
      <formula>2</formula>
    </cfRule>
  </conditionalFormatting>
  <conditionalFormatting sqref="F335">
    <cfRule type="cellIs" dxfId="577" priority="208" operator="equal">
      <formula>1</formula>
    </cfRule>
  </conditionalFormatting>
  <conditionalFormatting sqref="F329">
    <cfRule type="cellIs" dxfId="576" priority="204" operator="greaterThan">
      <formula>2</formula>
    </cfRule>
    <cfRule type="cellIs" dxfId="575" priority="206" stopIfTrue="1" operator="equal">
      <formula>2</formula>
    </cfRule>
  </conditionalFormatting>
  <conditionalFormatting sqref="F329">
    <cfRule type="cellIs" dxfId="574" priority="205" operator="equal">
      <formula>1</formula>
    </cfRule>
  </conditionalFormatting>
  <conditionalFormatting sqref="F340">
    <cfRule type="cellIs" dxfId="573" priority="201" operator="greaterThan">
      <formula>2</formula>
    </cfRule>
    <cfRule type="cellIs" dxfId="572" priority="203" stopIfTrue="1" operator="equal">
      <formula>2</formula>
    </cfRule>
  </conditionalFormatting>
  <conditionalFormatting sqref="F340">
    <cfRule type="cellIs" dxfId="571" priority="202" operator="equal">
      <formula>1</formula>
    </cfRule>
  </conditionalFormatting>
  <conditionalFormatting sqref="F356">
    <cfRule type="cellIs" dxfId="570" priority="198" operator="greaterThan">
      <formula>2</formula>
    </cfRule>
    <cfRule type="cellIs" dxfId="569" priority="200" stopIfTrue="1" operator="equal">
      <formula>2</formula>
    </cfRule>
  </conditionalFormatting>
  <conditionalFormatting sqref="F356">
    <cfRule type="cellIs" dxfId="568" priority="199" operator="equal">
      <formula>1</formula>
    </cfRule>
  </conditionalFormatting>
  <conditionalFormatting sqref="F362">
    <cfRule type="cellIs" dxfId="567" priority="195" operator="greaterThan">
      <formula>2</formula>
    </cfRule>
    <cfRule type="cellIs" dxfId="566" priority="197" stopIfTrue="1" operator="equal">
      <formula>2</formula>
    </cfRule>
  </conditionalFormatting>
  <conditionalFormatting sqref="F362">
    <cfRule type="cellIs" dxfId="565" priority="196" operator="equal">
      <formula>1</formula>
    </cfRule>
  </conditionalFormatting>
  <conditionalFormatting sqref="F372">
    <cfRule type="cellIs" dxfId="564" priority="192" operator="greaterThan">
      <formula>2</formula>
    </cfRule>
    <cfRule type="cellIs" dxfId="563" priority="194" stopIfTrue="1" operator="equal">
      <formula>2</formula>
    </cfRule>
  </conditionalFormatting>
  <conditionalFormatting sqref="F372">
    <cfRule type="cellIs" dxfId="562" priority="193" operator="equal">
      <formula>1</formula>
    </cfRule>
  </conditionalFormatting>
  <conditionalFormatting sqref="F373">
    <cfRule type="cellIs" dxfId="561" priority="189" operator="greaterThan">
      <formula>2</formula>
    </cfRule>
    <cfRule type="cellIs" dxfId="560" priority="191" stopIfTrue="1" operator="equal">
      <formula>2</formula>
    </cfRule>
  </conditionalFormatting>
  <conditionalFormatting sqref="F373">
    <cfRule type="cellIs" dxfId="559" priority="190" operator="equal">
      <formula>1</formula>
    </cfRule>
  </conditionalFormatting>
  <conditionalFormatting sqref="F386">
    <cfRule type="cellIs" dxfId="558" priority="186" operator="greaterThan">
      <formula>2</formula>
    </cfRule>
    <cfRule type="cellIs" dxfId="557" priority="188" stopIfTrue="1" operator="equal">
      <formula>2</formula>
    </cfRule>
  </conditionalFormatting>
  <conditionalFormatting sqref="F386">
    <cfRule type="cellIs" dxfId="556" priority="187" operator="equal">
      <formula>1</formula>
    </cfRule>
  </conditionalFormatting>
  <conditionalFormatting sqref="F387">
    <cfRule type="cellIs" dxfId="555" priority="183" operator="greaterThan">
      <formula>2</formula>
    </cfRule>
    <cfRule type="cellIs" dxfId="554" priority="185" stopIfTrue="1" operator="equal">
      <formula>2</formula>
    </cfRule>
  </conditionalFormatting>
  <conditionalFormatting sqref="F387">
    <cfRule type="cellIs" dxfId="553" priority="184" operator="equal">
      <formula>1</formula>
    </cfRule>
  </conditionalFormatting>
  <conditionalFormatting sqref="F388">
    <cfRule type="cellIs" dxfId="552" priority="180" operator="greaterThan">
      <formula>2</formula>
    </cfRule>
    <cfRule type="cellIs" dxfId="551" priority="182" stopIfTrue="1" operator="equal">
      <formula>2</formula>
    </cfRule>
  </conditionalFormatting>
  <conditionalFormatting sqref="F388">
    <cfRule type="cellIs" dxfId="550" priority="181" operator="equal">
      <formula>1</formula>
    </cfRule>
  </conditionalFormatting>
  <conditionalFormatting sqref="F389">
    <cfRule type="cellIs" dxfId="549" priority="177" operator="greaterThan">
      <formula>2</formula>
    </cfRule>
    <cfRule type="cellIs" dxfId="548" priority="179" stopIfTrue="1" operator="equal">
      <formula>2</formula>
    </cfRule>
  </conditionalFormatting>
  <conditionalFormatting sqref="F389">
    <cfRule type="cellIs" dxfId="547" priority="178" operator="equal">
      <formula>1</formula>
    </cfRule>
  </conditionalFormatting>
  <conditionalFormatting sqref="F390">
    <cfRule type="cellIs" dxfId="546" priority="174" operator="greaterThan">
      <formula>2</formula>
    </cfRule>
    <cfRule type="cellIs" dxfId="545" priority="176" stopIfTrue="1" operator="equal">
      <formula>2</formula>
    </cfRule>
  </conditionalFormatting>
  <conditionalFormatting sqref="F390">
    <cfRule type="cellIs" dxfId="544" priority="175" operator="equal">
      <formula>1</formula>
    </cfRule>
  </conditionalFormatting>
  <conditionalFormatting sqref="F394">
    <cfRule type="cellIs" dxfId="543" priority="171" operator="greaterThan">
      <formula>2</formula>
    </cfRule>
    <cfRule type="cellIs" dxfId="542" priority="173" stopIfTrue="1" operator="equal">
      <formula>2</formula>
    </cfRule>
  </conditionalFormatting>
  <conditionalFormatting sqref="F394">
    <cfRule type="cellIs" dxfId="541" priority="172" operator="equal">
      <formula>1</formula>
    </cfRule>
  </conditionalFormatting>
  <conditionalFormatting sqref="F408">
    <cfRule type="cellIs" dxfId="540" priority="168" operator="greaterThan">
      <formula>2</formula>
    </cfRule>
    <cfRule type="cellIs" dxfId="539" priority="170" stopIfTrue="1" operator="equal">
      <formula>2</formula>
    </cfRule>
  </conditionalFormatting>
  <conditionalFormatting sqref="F408">
    <cfRule type="cellIs" dxfId="538" priority="169" operator="equal">
      <formula>1</formula>
    </cfRule>
  </conditionalFormatting>
  <conditionalFormatting sqref="F413">
    <cfRule type="cellIs" dxfId="537" priority="165" operator="greaterThan">
      <formula>2</formula>
    </cfRule>
    <cfRule type="cellIs" dxfId="536" priority="167" stopIfTrue="1" operator="equal">
      <formula>2</formula>
    </cfRule>
  </conditionalFormatting>
  <conditionalFormatting sqref="F413">
    <cfRule type="cellIs" dxfId="535" priority="166" operator="equal">
      <formula>1</formula>
    </cfRule>
  </conditionalFormatting>
  <conditionalFormatting sqref="F415">
    <cfRule type="cellIs" dxfId="534" priority="162" operator="greaterThan">
      <formula>2</formula>
    </cfRule>
    <cfRule type="cellIs" dxfId="533" priority="164" stopIfTrue="1" operator="equal">
      <formula>2</formula>
    </cfRule>
  </conditionalFormatting>
  <conditionalFormatting sqref="F415">
    <cfRule type="cellIs" dxfId="532" priority="163" operator="equal">
      <formula>1</formula>
    </cfRule>
  </conditionalFormatting>
  <conditionalFormatting sqref="F416">
    <cfRule type="cellIs" dxfId="531" priority="159" operator="greaterThan">
      <formula>2</formula>
    </cfRule>
    <cfRule type="cellIs" dxfId="530" priority="161" stopIfTrue="1" operator="equal">
      <formula>2</formula>
    </cfRule>
  </conditionalFormatting>
  <conditionalFormatting sqref="F416">
    <cfRule type="cellIs" dxfId="529" priority="160" operator="equal">
      <formula>1</formula>
    </cfRule>
  </conditionalFormatting>
  <conditionalFormatting sqref="F417">
    <cfRule type="cellIs" dxfId="528" priority="156" operator="greaterThan">
      <formula>2</formula>
    </cfRule>
    <cfRule type="cellIs" dxfId="527" priority="158" stopIfTrue="1" operator="equal">
      <formula>2</formula>
    </cfRule>
  </conditionalFormatting>
  <conditionalFormatting sqref="F417">
    <cfRule type="cellIs" dxfId="526" priority="157" operator="equal">
      <formula>1</formula>
    </cfRule>
  </conditionalFormatting>
  <conditionalFormatting sqref="F418">
    <cfRule type="cellIs" dxfId="525" priority="153" operator="greaterThan">
      <formula>2</formula>
    </cfRule>
    <cfRule type="cellIs" dxfId="524" priority="155" stopIfTrue="1" operator="equal">
      <formula>2</formula>
    </cfRule>
  </conditionalFormatting>
  <conditionalFormatting sqref="F418">
    <cfRule type="cellIs" dxfId="523" priority="154" operator="equal">
      <formula>1</formula>
    </cfRule>
  </conditionalFormatting>
  <conditionalFormatting sqref="F420">
    <cfRule type="cellIs" dxfId="522" priority="150" operator="greaterThan">
      <formula>2</formula>
    </cfRule>
    <cfRule type="cellIs" dxfId="521" priority="152" stopIfTrue="1" operator="equal">
      <formula>2</formula>
    </cfRule>
  </conditionalFormatting>
  <conditionalFormatting sqref="F420">
    <cfRule type="cellIs" dxfId="520" priority="151" operator="equal">
      <formula>1</formula>
    </cfRule>
  </conditionalFormatting>
  <conditionalFormatting sqref="F430">
    <cfRule type="cellIs" dxfId="519" priority="147" operator="greaterThan">
      <formula>2</formula>
    </cfRule>
    <cfRule type="cellIs" dxfId="518" priority="149" stopIfTrue="1" operator="equal">
      <formula>2</formula>
    </cfRule>
  </conditionalFormatting>
  <conditionalFormatting sqref="F430">
    <cfRule type="cellIs" dxfId="517" priority="148" operator="equal">
      <formula>1</formula>
    </cfRule>
  </conditionalFormatting>
  <conditionalFormatting sqref="F432">
    <cfRule type="cellIs" dxfId="516" priority="144" operator="greaterThan">
      <formula>2</formula>
    </cfRule>
    <cfRule type="cellIs" dxfId="515" priority="146" stopIfTrue="1" operator="equal">
      <formula>2</formula>
    </cfRule>
  </conditionalFormatting>
  <conditionalFormatting sqref="F432">
    <cfRule type="cellIs" dxfId="514" priority="145" operator="equal">
      <formula>1</formula>
    </cfRule>
  </conditionalFormatting>
  <conditionalFormatting sqref="F447">
    <cfRule type="cellIs" dxfId="513" priority="141" operator="greaterThan">
      <formula>2</formula>
    </cfRule>
    <cfRule type="cellIs" dxfId="512" priority="143" stopIfTrue="1" operator="equal">
      <formula>2</formula>
    </cfRule>
  </conditionalFormatting>
  <conditionalFormatting sqref="F447">
    <cfRule type="cellIs" dxfId="511" priority="142" operator="equal">
      <formula>1</formula>
    </cfRule>
  </conditionalFormatting>
  <conditionalFormatting sqref="F448">
    <cfRule type="cellIs" dxfId="510" priority="138" operator="greaterThan">
      <formula>2</formula>
    </cfRule>
    <cfRule type="cellIs" dxfId="509" priority="140" stopIfTrue="1" operator="equal">
      <formula>2</formula>
    </cfRule>
  </conditionalFormatting>
  <conditionalFormatting sqref="F448">
    <cfRule type="cellIs" dxfId="508" priority="139" operator="equal">
      <formula>1</formula>
    </cfRule>
  </conditionalFormatting>
  <conditionalFormatting sqref="F450">
    <cfRule type="cellIs" dxfId="507" priority="135" operator="greaterThan">
      <formula>2</formula>
    </cfRule>
    <cfRule type="cellIs" dxfId="506" priority="137" stopIfTrue="1" operator="equal">
      <formula>2</formula>
    </cfRule>
  </conditionalFormatting>
  <conditionalFormatting sqref="F450">
    <cfRule type="cellIs" dxfId="505" priority="136" operator="equal">
      <formula>1</formula>
    </cfRule>
  </conditionalFormatting>
  <conditionalFormatting sqref="F452">
    <cfRule type="cellIs" dxfId="504" priority="132" operator="greaterThan">
      <formula>2</formula>
    </cfRule>
    <cfRule type="cellIs" dxfId="503" priority="134" stopIfTrue="1" operator="equal">
      <formula>2</formula>
    </cfRule>
  </conditionalFormatting>
  <conditionalFormatting sqref="F452">
    <cfRule type="cellIs" dxfId="502" priority="133" operator="equal">
      <formula>1</formula>
    </cfRule>
  </conditionalFormatting>
  <conditionalFormatting sqref="F453">
    <cfRule type="cellIs" dxfId="501" priority="129" operator="greaterThan">
      <formula>2</formula>
    </cfRule>
    <cfRule type="cellIs" dxfId="500" priority="131" stopIfTrue="1" operator="equal">
      <formula>2</formula>
    </cfRule>
  </conditionalFormatting>
  <conditionalFormatting sqref="F453">
    <cfRule type="cellIs" dxfId="499" priority="130" operator="equal">
      <formula>1</formula>
    </cfRule>
  </conditionalFormatting>
  <conditionalFormatting sqref="F454">
    <cfRule type="cellIs" dxfId="498" priority="126" operator="greaterThan">
      <formula>2</formula>
    </cfRule>
    <cfRule type="cellIs" dxfId="497" priority="128" stopIfTrue="1" operator="equal">
      <formula>2</formula>
    </cfRule>
  </conditionalFormatting>
  <conditionalFormatting sqref="F454">
    <cfRule type="cellIs" dxfId="496" priority="127" operator="equal">
      <formula>1</formula>
    </cfRule>
  </conditionalFormatting>
  <conditionalFormatting sqref="F456">
    <cfRule type="cellIs" dxfId="495" priority="123" operator="greaterThan">
      <formula>2</formula>
    </cfRule>
    <cfRule type="cellIs" dxfId="494" priority="125" stopIfTrue="1" operator="equal">
      <formula>2</formula>
    </cfRule>
  </conditionalFormatting>
  <conditionalFormatting sqref="F456">
    <cfRule type="cellIs" dxfId="493" priority="124" operator="equal">
      <formula>1</formula>
    </cfRule>
  </conditionalFormatting>
  <conditionalFormatting sqref="F457">
    <cfRule type="cellIs" dxfId="492" priority="120" operator="greaterThan">
      <formula>2</formula>
    </cfRule>
    <cfRule type="cellIs" dxfId="491" priority="122" stopIfTrue="1" operator="equal">
      <formula>2</formula>
    </cfRule>
  </conditionalFormatting>
  <conditionalFormatting sqref="F457">
    <cfRule type="cellIs" dxfId="490" priority="121" operator="equal">
      <formula>1</formula>
    </cfRule>
  </conditionalFormatting>
  <conditionalFormatting sqref="F459">
    <cfRule type="cellIs" dxfId="489" priority="117" operator="greaterThan">
      <formula>2</formula>
    </cfRule>
    <cfRule type="cellIs" dxfId="488" priority="119" stopIfTrue="1" operator="equal">
      <formula>2</formula>
    </cfRule>
  </conditionalFormatting>
  <conditionalFormatting sqref="F459">
    <cfRule type="cellIs" dxfId="487" priority="118" operator="equal">
      <formula>1</formula>
    </cfRule>
  </conditionalFormatting>
  <conditionalFormatting sqref="F463">
    <cfRule type="cellIs" dxfId="486" priority="114" operator="greaterThan">
      <formula>2</formula>
    </cfRule>
    <cfRule type="cellIs" dxfId="485" priority="116" stopIfTrue="1" operator="equal">
      <formula>2</formula>
    </cfRule>
  </conditionalFormatting>
  <conditionalFormatting sqref="F463">
    <cfRule type="cellIs" dxfId="484" priority="115" operator="equal">
      <formula>1</formula>
    </cfRule>
  </conditionalFormatting>
  <conditionalFormatting sqref="F473">
    <cfRule type="cellIs" dxfId="483" priority="111" operator="greaterThan">
      <formula>2</formula>
    </cfRule>
    <cfRule type="cellIs" dxfId="482" priority="113" stopIfTrue="1" operator="equal">
      <formula>2</formula>
    </cfRule>
  </conditionalFormatting>
  <conditionalFormatting sqref="F473">
    <cfRule type="cellIs" dxfId="481" priority="112" operator="equal">
      <formula>1</formula>
    </cfRule>
  </conditionalFormatting>
  <conditionalFormatting sqref="F474">
    <cfRule type="cellIs" dxfId="480" priority="108" operator="greaterThan">
      <formula>2</formula>
    </cfRule>
    <cfRule type="cellIs" dxfId="479" priority="110" stopIfTrue="1" operator="equal">
      <formula>2</formula>
    </cfRule>
  </conditionalFormatting>
  <conditionalFormatting sqref="F474">
    <cfRule type="cellIs" dxfId="478" priority="109" operator="equal">
      <formula>1</formula>
    </cfRule>
  </conditionalFormatting>
  <conditionalFormatting sqref="F479">
    <cfRule type="cellIs" dxfId="477" priority="105" operator="greaterThan">
      <formula>2</formula>
    </cfRule>
    <cfRule type="cellIs" dxfId="476" priority="107" stopIfTrue="1" operator="equal">
      <formula>2</formula>
    </cfRule>
  </conditionalFormatting>
  <conditionalFormatting sqref="F479">
    <cfRule type="cellIs" dxfId="475" priority="106" operator="equal">
      <formula>1</formula>
    </cfRule>
  </conditionalFormatting>
  <conditionalFormatting sqref="F480">
    <cfRule type="cellIs" dxfId="474" priority="102" operator="greaterThan">
      <formula>2</formula>
    </cfRule>
    <cfRule type="cellIs" dxfId="473" priority="104" stopIfTrue="1" operator="equal">
      <formula>2</formula>
    </cfRule>
  </conditionalFormatting>
  <conditionalFormatting sqref="F480">
    <cfRule type="cellIs" dxfId="472" priority="103" operator="equal">
      <formula>1</formula>
    </cfRule>
  </conditionalFormatting>
  <conditionalFormatting sqref="F481">
    <cfRule type="cellIs" dxfId="471" priority="99" operator="greaterThan">
      <formula>2</formula>
    </cfRule>
    <cfRule type="cellIs" dxfId="470" priority="101" stopIfTrue="1" operator="equal">
      <formula>2</formula>
    </cfRule>
  </conditionalFormatting>
  <conditionalFormatting sqref="F481">
    <cfRule type="cellIs" dxfId="469" priority="100" operator="equal">
      <formula>1</formula>
    </cfRule>
  </conditionalFormatting>
  <conditionalFormatting sqref="F28">
    <cfRule type="cellIs" dxfId="468" priority="18" operator="equal">
      <formula>3</formula>
    </cfRule>
    <cfRule type="cellIs" dxfId="467" priority="97" operator="greaterThan">
      <formula>3</formula>
    </cfRule>
  </conditionalFormatting>
  <conditionalFormatting sqref="F28">
    <cfRule type="cellIs" dxfId="466" priority="94" operator="between">
      <formula>1</formula>
      <formula>2</formula>
    </cfRule>
  </conditionalFormatting>
  <conditionalFormatting sqref="F48">
    <cfRule type="cellIs" dxfId="465" priority="17" operator="equal">
      <formula>3</formula>
    </cfRule>
    <cfRule type="cellIs" dxfId="464" priority="93" operator="greaterThan">
      <formula>3</formula>
    </cfRule>
  </conditionalFormatting>
  <conditionalFormatting sqref="F48">
    <cfRule type="cellIs" dxfId="463" priority="92" operator="between">
      <formula>1</formula>
      <formula>2</formula>
    </cfRule>
  </conditionalFormatting>
  <conditionalFormatting sqref="F59">
    <cfRule type="cellIs" dxfId="462" priority="16" operator="equal">
      <formula>3</formula>
    </cfRule>
    <cfRule type="cellIs" dxfId="461" priority="91" operator="greaterThan">
      <formula>3</formula>
    </cfRule>
  </conditionalFormatting>
  <conditionalFormatting sqref="F59">
    <cfRule type="cellIs" dxfId="460" priority="90" operator="between">
      <formula>1</formula>
      <formula>2</formula>
    </cfRule>
  </conditionalFormatting>
  <conditionalFormatting sqref="F279">
    <cfRule type="cellIs" dxfId="459" priority="81" operator="between">
      <formula>1</formula>
      <formula>2</formula>
    </cfRule>
  </conditionalFormatting>
  <conditionalFormatting sqref="F280">
    <cfRule type="cellIs" dxfId="458" priority="79" operator="between">
      <formula>1</formula>
      <formula>2</formula>
    </cfRule>
  </conditionalFormatting>
  <conditionalFormatting sqref="F285">
    <cfRule type="cellIs" dxfId="457" priority="78" stopIfTrue="1" operator="equal">
      <formula>3</formula>
    </cfRule>
  </conditionalFormatting>
  <conditionalFormatting sqref="F285">
    <cfRule type="cellIs" dxfId="456" priority="76" operator="between">
      <formula>1</formula>
      <formula>2</formula>
    </cfRule>
    <cfRule type="cellIs" dxfId="455" priority="77" operator="greaterThan">
      <formula>3</formula>
    </cfRule>
  </conditionalFormatting>
  <conditionalFormatting sqref="F327">
    <cfRule type="cellIs" dxfId="454" priority="74" operator="between">
      <formula>1</formula>
      <formula>2</formula>
    </cfRule>
  </conditionalFormatting>
  <conditionalFormatting sqref="F331">
    <cfRule type="cellIs" dxfId="453" priority="6" operator="equal">
      <formula>3</formula>
    </cfRule>
    <cfRule type="cellIs" dxfId="452" priority="72" operator="between">
      <formula>1</formula>
      <formula>2</formula>
    </cfRule>
    <cfRule type="cellIs" dxfId="451" priority="73" operator="greaterThan">
      <formula>3</formula>
    </cfRule>
  </conditionalFormatting>
  <conditionalFormatting sqref="F332">
    <cfRule type="cellIs" dxfId="450" priority="5" operator="equal">
      <formula>3</formula>
    </cfRule>
    <cfRule type="cellIs" dxfId="449" priority="70" operator="between">
      <formula>1</formula>
      <formula>2</formula>
    </cfRule>
    <cfRule type="cellIs" dxfId="448" priority="71" operator="greaterThan">
      <formula>3</formula>
    </cfRule>
  </conditionalFormatting>
  <conditionalFormatting sqref="F355">
    <cfRule type="cellIs" dxfId="447" priority="69" stopIfTrue="1" operator="equal">
      <formula>3</formula>
    </cfRule>
  </conditionalFormatting>
  <conditionalFormatting sqref="F355">
    <cfRule type="cellIs" dxfId="446" priority="67" operator="between">
      <formula>1</formula>
      <formula>2</formula>
    </cfRule>
    <cfRule type="cellIs" dxfId="445" priority="68" operator="greaterThan">
      <formula>3</formula>
    </cfRule>
  </conditionalFormatting>
  <conditionalFormatting sqref="F364">
    <cfRule type="cellIs" dxfId="444" priority="4" operator="equal">
      <formula>3</formula>
    </cfRule>
    <cfRule type="cellIs" dxfId="443" priority="65" operator="between">
      <formula>1</formula>
      <formula>2</formula>
    </cfRule>
    <cfRule type="cellIs" dxfId="442" priority="66" operator="greaterThan">
      <formula>3</formula>
    </cfRule>
  </conditionalFormatting>
  <conditionalFormatting sqref="F410">
    <cfRule type="cellIs" dxfId="441" priority="64" stopIfTrue="1" operator="equal">
      <formula>3</formula>
    </cfRule>
  </conditionalFormatting>
  <conditionalFormatting sqref="F410">
    <cfRule type="cellIs" dxfId="440" priority="62" operator="between">
      <formula>1</formula>
      <formula>2</formula>
    </cfRule>
    <cfRule type="cellIs" dxfId="439" priority="63" operator="greaterThan">
      <formula>3</formula>
    </cfRule>
  </conditionalFormatting>
  <conditionalFormatting sqref="F433">
    <cfRule type="cellIs" dxfId="438" priority="3" operator="equal">
      <formula>3</formula>
    </cfRule>
    <cfRule type="cellIs" dxfId="437" priority="60" operator="between">
      <formula>1</formula>
      <formula>2</formula>
    </cfRule>
    <cfRule type="cellIs" dxfId="436" priority="61" operator="greaterThan">
      <formula>3</formula>
    </cfRule>
  </conditionalFormatting>
  <conditionalFormatting sqref="F434">
    <cfRule type="cellIs" dxfId="435" priority="2" operator="equal">
      <formula>3</formula>
    </cfRule>
    <cfRule type="cellIs" dxfId="434" priority="58" operator="between">
      <formula>1</formula>
      <formula>2</formula>
    </cfRule>
    <cfRule type="cellIs" dxfId="433" priority="59" operator="greaterThan">
      <formula>3</formula>
    </cfRule>
  </conditionalFormatting>
  <conditionalFormatting sqref="F478">
    <cfRule type="cellIs" dxfId="432" priority="55" operator="between">
      <formula>1</formula>
      <formula>2</formula>
    </cfRule>
  </conditionalFormatting>
  <conditionalFormatting sqref="F17">
    <cfRule type="cellIs" dxfId="431" priority="51" operator="between">
      <formula>1</formula>
      <formula>3</formula>
    </cfRule>
    <cfRule type="cellIs" dxfId="430" priority="52" operator="greaterThan">
      <formula>4</formula>
    </cfRule>
    <cfRule type="cellIs" dxfId="429" priority="53" stopIfTrue="1" operator="equal">
      <formula>4</formula>
    </cfRule>
  </conditionalFormatting>
  <conditionalFormatting sqref="F68">
    <cfRule type="cellIs" dxfId="428" priority="48" operator="between">
      <formula>1</formula>
      <formula>3</formula>
    </cfRule>
    <cfRule type="cellIs" dxfId="427" priority="49" operator="greaterThan">
      <formula>4</formula>
    </cfRule>
    <cfRule type="cellIs" dxfId="426" priority="50" stopIfTrue="1" operator="equal">
      <formula>4</formula>
    </cfRule>
  </conditionalFormatting>
  <conditionalFormatting sqref="F125">
    <cfRule type="cellIs" dxfId="425" priority="45" operator="between">
      <formula>1</formula>
      <formula>3</formula>
    </cfRule>
    <cfRule type="cellIs" dxfId="424" priority="46" operator="greaterThan">
      <formula>4</formula>
    </cfRule>
    <cfRule type="cellIs" dxfId="423" priority="47" stopIfTrue="1" operator="equal">
      <formula>4</formula>
    </cfRule>
  </conditionalFormatting>
  <conditionalFormatting sqref="F175">
    <cfRule type="cellIs" dxfId="422" priority="42" operator="between">
      <formula>1</formula>
      <formula>3</formula>
    </cfRule>
    <cfRule type="cellIs" dxfId="421" priority="43" operator="greaterThan">
      <formula>4</formula>
    </cfRule>
    <cfRule type="cellIs" dxfId="420" priority="44" stopIfTrue="1" operator="equal">
      <formula>4</formula>
    </cfRule>
  </conditionalFormatting>
  <conditionalFormatting sqref="F176">
    <cfRule type="cellIs" dxfId="419" priority="39" operator="between">
      <formula>1</formula>
      <formula>3</formula>
    </cfRule>
    <cfRule type="cellIs" dxfId="418" priority="40" operator="greaterThan">
      <formula>4</formula>
    </cfRule>
    <cfRule type="cellIs" dxfId="417" priority="41" stopIfTrue="1" operator="equal">
      <formula>4</formula>
    </cfRule>
  </conditionalFormatting>
  <conditionalFormatting sqref="F271">
    <cfRule type="cellIs" dxfId="416" priority="36" operator="between">
      <formula>1</formula>
      <formula>3</formula>
    </cfRule>
    <cfRule type="cellIs" dxfId="415" priority="37" operator="greaterThan">
      <formula>4</formula>
    </cfRule>
    <cfRule type="cellIs" dxfId="414" priority="38" stopIfTrue="1" operator="equal">
      <formula>4</formula>
    </cfRule>
  </conditionalFormatting>
  <conditionalFormatting sqref="F461">
    <cfRule type="cellIs" dxfId="413" priority="33" operator="between">
      <formula>1</formula>
      <formula>3</formula>
    </cfRule>
    <cfRule type="cellIs" dxfId="412" priority="34" operator="greaterThan">
      <formula>4</formula>
    </cfRule>
    <cfRule type="cellIs" dxfId="411" priority="35" stopIfTrue="1" operator="equal">
      <formula>4</formula>
    </cfRule>
  </conditionalFormatting>
  <conditionalFormatting sqref="F462">
    <cfRule type="cellIs" dxfId="410" priority="30" operator="between">
      <formula>1</formula>
      <formula>3</formula>
    </cfRule>
    <cfRule type="cellIs" dxfId="409" priority="31" operator="greaterThan">
      <formula>4</formula>
    </cfRule>
    <cfRule type="cellIs" dxfId="408" priority="32" stopIfTrue="1" operator="equal">
      <formula>4</formula>
    </cfRule>
  </conditionalFormatting>
  <conditionalFormatting sqref="F108">
    <cfRule type="cellIs" dxfId="407" priority="26" operator="between">
      <formula>1</formula>
      <formula>4</formula>
    </cfRule>
    <cfRule type="cellIs" dxfId="406" priority="27" operator="greaterThan">
      <formula>5</formula>
    </cfRule>
    <cfRule type="cellIs" dxfId="405" priority="28" stopIfTrue="1" operator="equal">
      <formula>5</formula>
    </cfRule>
  </conditionalFormatting>
  <conditionalFormatting sqref="F127">
    <cfRule type="cellIs" dxfId="404" priority="23" operator="between">
      <formula>1</formula>
      <formula>4</formula>
    </cfRule>
    <cfRule type="cellIs" dxfId="403" priority="24" operator="greaterThan">
      <formula>5</formula>
    </cfRule>
    <cfRule type="cellIs" dxfId="402" priority="25" stopIfTrue="1" operator="equal">
      <formula>5</formula>
    </cfRule>
  </conditionalFormatting>
  <conditionalFormatting sqref="F326">
    <cfRule type="cellIs" dxfId="401" priority="20" operator="between">
      <formula>1</formula>
      <formula>4</formula>
    </cfRule>
    <cfRule type="cellIs" dxfId="400" priority="21" operator="greaterThan">
      <formula>5</formula>
    </cfRule>
    <cfRule type="cellIs" dxfId="399" priority="22" stopIfTrue="1" operator="equal">
      <formula>5</formula>
    </cfRule>
  </conditionalFormatting>
  <dataValidations disablePrompts="1" count="1">
    <dataValidation type="list" allowBlank="1" showInputMessage="1" showErrorMessage="1" sqref="I5:I9 I40:I41 I79:I85 I55:I76 I12:I20 I43:I49 I23:I26 I28:I35 I91:I484" xr:uid="{00000000-0002-0000-0300-000000000000}">
      <formula1>$K$1:$K$8</formula1>
    </dataValidation>
  </dataValidations>
  <pageMargins left="0.7" right="0.7" top="0.75" bottom="0.75" header="0.3" footer="0.3"/>
  <pageSetup scale="59" fitToHeight="0" orientation="landscape" r:id="rId4"/>
  <headerFooter scaleWithDoc="0" alignWithMargins="0">
    <oddHeader>&amp;C&amp;"+,Regular"&amp;14EarthCraft House Worksheet</oddHeader>
    <oddFooter>&amp;L&amp;"-,Regular"&amp;9 11/11/14&amp;C&amp;"-,Regular"&amp;9EarthCraft House &amp;R&amp;"-,Regular"&amp;9&amp;P of &amp;N</oddFooter>
  </headerFooter>
  <rowBreaks count="10" manualBreakCount="10">
    <brk id="50" max="16383" man="1"/>
    <brk id="86" max="16383" man="1"/>
    <brk id="132" max="16383" man="1"/>
    <brk id="178" max="16383" man="1"/>
    <brk id="229" max="16383" man="1"/>
    <brk id="273" max="16383" man="1"/>
    <brk id="301" max="16383" man="1"/>
    <brk id="352" max="8" man="1"/>
    <brk id="406" max="8" man="1"/>
    <brk id="448" max="16383" man="1"/>
  </rowBreaks>
  <colBreaks count="2" manualBreakCount="2">
    <brk id="8" max="1048575" man="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5"/>
    <pageSetUpPr fitToPage="1"/>
  </sheetPr>
  <dimension ref="B1:IC92"/>
  <sheetViews>
    <sheetView showGridLines="0" zoomScaleNormal="100" zoomScaleSheetLayoutView="85" workbookViewId="0">
      <selection activeCell="B5" sqref="B5:D5"/>
    </sheetView>
  </sheetViews>
  <sheetFormatPr defaultRowHeight="14.5" x14ac:dyDescent="0.35"/>
  <cols>
    <col min="1" max="1" width="5.7265625" style="791" customWidth="1"/>
    <col min="2" max="2" width="12.26953125" style="791" customWidth="1"/>
    <col min="3" max="3" width="5.54296875" style="791" customWidth="1"/>
    <col min="4" max="4" width="103.1796875" style="791" customWidth="1"/>
    <col min="5" max="5" width="5.7265625" style="792" customWidth="1"/>
    <col min="6" max="6" width="7.453125" style="791" bestFit="1" customWidth="1"/>
    <col min="7" max="7" width="5.7265625" style="791" customWidth="1"/>
    <col min="8" max="8" width="31.7265625" style="869" customWidth="1"/>
    <col min="9" max="16384" width="8.7265625" style="791"/>
  </cols>
  <sheetData>
    <row r="1" spans="2:8" ht="15" customHeight="1" thickBot="1" x14ac:dyDescent="0.4">
      <c r="H1" s="793"/>
    </row>
    <row r="2" spans="2:8" ht="18" customHeight="1" thickBot="1" x14ac:dyDescent="0.4">
      <c r="E2" s="794" t="s">
        <v>0</v>
      </c>
      <c r="F2" s="795" t="s">
        <v>1</v>
      </c>
      <c r="G2" s="795" t="s">
        <v>270</v>
      </c>
      <c r="H2" s="796" t="s">
        <v>398</v>
      </c>
    </row>
    <row r="3" spans="2:8" ht="26.5" customHeight="1" thickBot="1" x14ac:dyDescent="0.4">
      <c r="B3" s="797" t="s">
        <v>527</v>
      </c>
      <c r="C3" s="798"/>
      <c r="D3" s="799"/>
      <c r="E3" s="800"/>
      <c r="F3" s="801"/>
      <c r="G3" s="801"/>
      <c r="H3" s="802"/>
    </row>
    <row r="4" spans="2:8" s="803" customFormat="1" ht="26.5" customHeight="1" x14ac:dyDescent="0.35">
      <c r="B4" s="804" t="s">
        <v>42</v>
      </c>
      <c r="C4" s="805"/>
      <c r="D4" s="806"/>
      <c r="E4" s="807"/>
      <c r="F4" s="807"/>
      <c r="G4" s="807"/>
      <c r="H4" s="808"/>
    </row>
    <row r="5" spans="2:8" s="809" customFormat="1" ht="13.5" customHeight="1" x14ac:dyDescent="0.35">
      <c r="B5" s="936" t="s">
        <v>629</v>
      </c>
      <c r="C5" s="810" t="s">
        <v>511</v>
      </c>
      <c r="D5" s="983"/>
      <c r="E5" s="811">
        <v>5</v>
      </c>
      <c r="F5" s="812"/>
      <c r="G5" s="813"/>
      <c r="H5" s="814"/>
    </row>
    <row r="6" spans="2:8" s="809" customFormat="1" ht="20.149999999999999" customHeight="1" x14ac:dyDescent="0.35">
      <c r="B6" s="815"/>
      <c r="C6" s="816"/>
      <c r="D6" s="817"/>
      <c r="E6" s="818"/>
      <c r="F6" s="818"/>
      <c r="G6" s="818"/>
      <c r="H6" s="819"/>
    </row>
    <row r="7" spans="2:8" s="820" customFormat="1" ht="26.5" customHeight="1" x14ac:dyDescent="0.35">
      <c r="B7" s="821" t="s">
        <v>43</v>
      </c>
      <c r="C7" s="822"/>
      <c r="D7" s="822"/>
      <c r="E7" s="823"/>
      <c r="F7" s="824"/>
      <c r="G7" s="824"/>
      <c r="H7" s="825"/>
    </row>
    <row r="8" spans="2:8" s="809" customFormat="1" ht="14.15" customHeight="1" x14ac:dyDescent="0.35">
      <c r="B8" s="936" t="s">
        <v>630</v>
      </c>
      <c r="C8" s="810" t="s">
        <v>513</v>
      </c>
      <c r="D8" s="826"/>
      <c r="E8" s="827">
        <v>2</v>
      </c>
      <c r="F8" s="812"/>
      <c r="G8" s="813"/>
      <c r="H8" s="828"/>
    </row>
    <row r="9" spans="2:8" s="809" customFormat="1" ht="14.15" customHeight="1" x14ac:dyDescent="0.35">
      <c r="B9" s="982" t="s">
        <v>631</v>
      </c>
      <c r="C9" s="829" t="s">
        <v>514</v>
      </c>
      <c r="D9" s="829"/>
      <c r="E9" s="811">
        <v>4</v>
      </c>
      <c r="F9" s="812"/>
      <c r="G9" s="813"/>
      <c r="H9" s="828"/>
    </row>
    <row r="10" spans="2:8" s="820" customFormat="1" ht="20.149999999999999" customHeight="1" x14ac:dyDescent="0.35">
      <c r="B10" s="830"/>
      <c r="C10" s="831"/>
      <c r="D10" s="831"/>
      <c r="E10" s="832"/>
      <c r="F10" s="833"/>
      <c r="G10" s="833"/>
      <c r="H10" s="834"/>
    </row>
    <row r="11" spans="2:8" s="820" customFormat="1" ht="26.5" customHeight="1" x14ac:dyDescent="0.35">
      <c r="B11" s="821" t="s">
        <v>49</v>
      </c>
      <c r="C11" s="822"/>
      <c r="D11" s="822"/>
      <c r="E11" s="835"/>
      <c r="F11" s="836"/>
      <c r="G11" s="836"/>
      <c r="H11" s="837"/>
    </row>
    <row r="12" spans="2:8" s="820" customFormat="1" ht="14.15" customHeight="1" x14ac:dyDescent="0.35">
      <c r="B12" s="972" t="s">
        <v>632</v>
      </c>
      <c r="C12" s="838" t="s">
        <v>515</v>
      </c>
      <c r="D12" s="839"/>
      <c r="E12" s="840">
        <v>5</v>
      </c>
      <c r="F12" s="812"/>
      <c r="G12" s="813"/>
      <c r="H12" s="841"/>
    </row>
    <row r="13" spans="2:8" ht="14.15" customHeight="1" x14ac:dyDescent="0.35">
      <c r="B13" s="973" t="s">
        <v>633</v>
      </c>
      <c r="C13" s="842" t="s">
        <v>128</v>
      </c>
      <c r="D13" s="930"/>
      <c r="E13" s="843" t="s">
        <v>34</v>
      </c>
      <c r="F13" s="844"/>
      <c r="G13" s="845"/>
      <c r="H13" s="846"/>
    </row>
    <row r="14" spans="2:8" ht="14.15" customHeight="1" x14ac:dyDescent="0.35">
      <c r="B14" s="973"/>
      <c r="C14" s="974" t="s">
        <v>21</v>
      </c>
      <c r="D14" s="930" t="s">
        <v>1444</v>
      </c>
      <c r="E14" s="848">
        <v>3</v>
      </c>
      <c r="F14" s="849"/>
      <c r="G14" s="850"/>
      <c r="H14" s="851"/>
    </row>
    <row r="15" spans="2:8" ht="14.15" customHeight="1" x14ac:dyDescent="0.35">
      <c r="B15" s="973"/>
      <c r="C15" s="974" t="s">
        <v>22</v>
      </c>
      <c r="D15" s="842" t="s">
        <v>1445</v>
      </c>
      <c r="E15" s="848">
        <v>2</v>
      </c>
      <c r="F15" s="852"/>
      <c r="G15" s="853"/>
      <c r="H15" s="854"/>
    </row>
    <row r="16" spans="2:8" ht="14.15" customHeight="1" x14ac:dyDescent="0.35">
      <c r="B16" s="975"/>
      <c r="C16" s="974" t="s">
        <v>762</v>
      </c>
      <c r="D16" s="842" t="s">
        <v>1446</v>
      </c>
      <c r="E16" s="848">
        <v>1</v>
      </c>
      <c r="F16" s="855"/>
      <c r="G16" s="856"/>
      <c r="H16" s="857"/>
    </row>
    <row r="17" spans="2:8" ht="14.15" customHeight="1" x14ac:dyDescent="0.35">
      <c r="B17" s="975" t="s">
        <v>634</v>
      </c>
      <c r="C17" s="858" t="s">
        <v>197</v>
      </c>
      <c r="D17" s="858"/>
      <c r="E17" s="848">
        <v>2</v>
      </c>
      <c r="F17" s="812"/>
      <c r="G17" s="813"/>
      <c r="H17" s="859"/>
    </row>
    <row r="18" spans="2:8" ht="14.15" customHeight="1" x14ac:dyDescent="0.35">
      <c r="B18" s="975" t="s">
        <v>635</v>
      </c>
      <c r="C18" s="858" t="s">
        <v>304</v>
      </c>
      <c r="D18" s="858"/>
      <c r="E18" s="848">
        <v>2</v>
      </c>
      <c r="F18" s="812"/>
      <c r="G18" s="813"/>
      <c r="H18" s="859"/>
    </row>
    <row r="19" spans="2:8" s="820" customFormat="1" ht="14.15" customHeight="1" x14ac:dyDescent="0.35">
      <c r="B19" s="976" t="s">
        <v>636</v>
      </c>
      <c r="C19" s="977" t="s">
        <v>245</v>
      </c>
      <c r="D19" s="977"/>
      <c r="E19" s="848">
        <v>2</v>
      </c>
      <c r="F19" s="812"/>
      <c r="G19" s="813"/>
      <c r="H19" s="860"/>
    </row>
    <row r="20" spans="2:8" s="820" customFormat="1" ht="14.15" customHeight="1" x14ac:dyDescent="0.3">
      <c r="B20" s="978" t="s">
        <v>637</v>
      </c>
      <c r="C20" s="861" t="s">
        <v>1395</v>
      </c>
      <c r="D20" s="862"/>
      <c r="E20" s="843" t="s">
        <v>35</v>
      </c>
      <c r="F20" s="844"/>
      <c r="G20" s="845"/>
      <c r="H20" s="846"/>
    </row>
    <row r="21" spans="2:8" s="863" customFormat="1" ht="14.15" customHeight="1" x14ac:dyDescent="0.35">
      <c r="B21" s="979"/>
      <c r="C21" s="974">
        <v>1</v>
      </c>
      <c r="D21" s="864" t="s">
        <v>246</v>
      </c>
      <c r="E21" s="811">
        <v>2</v>
      </c>
      <c r="F21" s="812"/>
      <c r="G21" s="813"/>
      <c r="H21" s="865"/>
    </row>
    <row r="22" spans="2:8" s="863" customFormat="1" ht="14.15" customHeight="1" x14ac:dyDescent="0.35">
      <c r="B22" s="979"/>
      <c r="C22" s="974">
        <v>2</v>
      </c>
      <c r="D22" s="864" t="s">
        <v>115</v>
      </c>
      <c r="E22" s="811">
        <v>3</v>
      </c>
      <c r="F22" s="812"/>
      <c r="G22" s="813"/>
      <c r="H22" s="865"/>
    </row>
    <row r="23" spans="2:8" ht="14.15" customHeight="1" x14ac:dyDescent="0.35">
      <c r="B23" s="980"/>
      <c r="C23" s="981">
        <v>3</v>
      </c>
      <c r="D23" s="866" t="s">
        <v>487</v>
      </c>
      <c r="E23" s="811">
        <v>2</v>
      </c>
      <c r="F23" s="812"/>
      <c r="G23" s="813"/>
      <c r="H23" s="867"/>
    </row>
    <row r="24" spans="2:8" ht="20.149999999999999" customHeight="1" x14ac:dyDescent="0.35">
      <c r="B24" s="868"/>
      <c r="C24" s="847"/>
      <c r="D24" s="864"/>
      <c r="E24" s="818"/>
      <c r="F24" s="818"/>
      <c r="G24" s="818"/>
    </row>
    <row r="25" spans="2:8" ht="26.5" customHeight="1" x14ac:dyDescent="0.35">
      <c r="B25" s="870" t="s">
        <v>120</v>
      </c>
      <c r="C25" s="871"/>
      <c r="D25" s="871"/>
      <c r="E25" s="872"/>
      <c r="F25" s="872"/>
      <c r="G25" s="872"/>
      <c r="H25" s="873"/>
    </row>
    <row r="26" spans="2:8" s="809" customFormat="1" ht="14.15" customHeight="1" x14ac:dyDescent="0.35">
      <c r="B26" s="963" t="s">
        <v>727</v>
      </c>
      <c r="C26" s="858" t="s">
        <v>156</v>
      </c>
      <c r="D26" s="858"/>
      <c r="E26" s="848">
        <v>1</v>
      </c>
      <c r="F26" s="812"/>
      <c r="G26" s="813"/>
      <c r="H26" s="865"/>
    </row>
    <row r="27" spans="2:8" s="809" customFormat="1" ht="14.15" customHeight="1" x14ac:dyDescent="0.3">
      <c r="B27" s="963" t="s">
        <v>728</v>
      </c>
      <c r="C27" s="861" t="s">
        <v>188</v>
      </c>
      <c r="D27" s="964"/>
      <c r="E27" s="843" t="s">
        <v>35</v>
      </c>
      <c r="F27" s="844"/>
      <c r="G27" s="845"/>
      <c r="H27" s="846"/>
    </row>
    <row r="28" spans="2:8" s="809" customFormat="1" ht="14.15" customHeight="1" x14ac:dyDescent="0.35">
      <c r="B28" s="965"/>
      <c r="C28" s="948">
        <v>1</v>
      </c>
      <c r="D28" s="930" t="s">
        <v>189</v>
      </c>
      <c r="E28" s="848">
        <v>1</v>
      </c>
      <c r="F28" s="812"/>
      <c r="G28" s="813"/>
      <c r="H28" s="867"/>
    </row>
    <row r="29" spans="2:8" s="809" customFormat="1" ht="14.15" customHeight="1" x14ac:dyDescent="0.35">
      <c r="B29" s="966"/>
      <c r="C29" s="967">
        <v>2</v>
      </c>
      <c r="D29" s="968" t="s">
        <v>190</v>
      </c>
      <c r="E29" s="848">
        <v>2</v>
      </c>
      <c r="F29" s="812"/>
      <c r="G29" s="813"/>
      <c r="H29" s="865"/>
    </row>
    <row r="30" spans="2:8" s="809" customFormat="1" ht="14.15" customHeight="1" x14ac:dyDescent="0.35">
      <c r="B30" s="969" t="s">
        <v>729</v>
      </c>
      <c r="C30" s="874" t="s">
        <v>157</v>
      </c>
      <c r="D30" s="959"/>
      <c r="E30" s="848">
        <v>1</v>
      </c>
      <c r="F30" s="812"/>
      <c r="G30" s="813"/>
      <c r="H30" s="865"/>
    </row>
    <row r="31" spans="2:8" s="809" customFormat="1" ht="14.15" customHeight="1" x14ac:dyDescent="0.3">
      <c r="B31" s="963" t="s">
        <v>730</v>
      </c>
      <c r="C31" s="861" t="s">
        <v>1396</v>
      </c>
      <c r="D31" s="964"/>
      <c r="E31" s="843" t="s">
        <v>35</v>
      </c>
      <c r="F31" s="844"/>
      <c r="G31" s="845"/>
      <c r="H31" s="846"/>
    </row>
    <row r="32" spans="2:8" s="820" customFormat="1" ht="14.15" customHeight="1" x14ac:dyDescent="0.35">
      <c r="B32" s="970"/>
      <c r="C32" s="948">
        <v>1</v>
      </c>
      <c r="D32" s="876" t="s">
        <v>154</v>
      </c>
      <c r="E32" s="848">
        <v>1</v>
      </c>
      <c r="F32" s="812"/>
      <c r="G32" s="813"/>
      <c r="H32" s="865"/>
    </row>
    <row r="33" spans="2:8" s="820" customFormat="1" ht="14.15" customHeight="1" x14ac:dyDescent="0.35">
      <c r="B33" s="971"/>
      <c r="C33" s="967">
        <v>2</v>
      </c>
      <c r="D33" s="877" t="s">
        <v>27</v>
      </c>
      <c r="E33" s="848">
        <v>3</v>
      </c>
      <c r="F33" s="812"/>
      <c r="G33" s="813"/>
      <c r="H33" s="865"/>
    </row>
    <row r="34" spans="2:8" s="820" customFormat="1" ht="14.15" customHeight="1" x14ac:dyDescent="0.35">
      <c r="B34" s="963" t="s">
        <v>731</v>
      </c>
      <c r="C34" s="874" t="s">
        <v>155</v>
      </c>
      <c r="D34" s="959"/>
      <c r="E34" s="848">
        <v>1</v>
      </c>
      <c r="F34" s="812"/>
      <c r="G34" s="813"/>
      <c r="H34" s="867"/>
    </row>
    <row r="35" spans="2:8" s="809" customFormat="1" ht="14.15" customHeight="1" x14ac:dyDescent="0.35">
      <c r="B35" s="969" t="s">
        <v>732</v>
      </c>
      <c r="C35" s="858" t="s">
        <v>26</v>
      </c>
      <c r="D35" s="858"/>
      <c r="E35" s="848">
        <v>3</v>
      </c>
      <c r="F35" s="812"/>
      <c r="G35" s="813"/>
      <c r="H35" s="865"/>
    </row>
    <row r="36" spans="2:8" s="820" customFormat="1" ht="14.15" customHeight="1" x14ac:dyDescent="0.35">
      <c r="B36" s="965" t="s">
        <v>733</v>
      </c>
      <c r="C36" s="858" t="s">
        <v>523</v>
      </c>
      <c r="D36" s="858"/>
      <c r="E36" s="848">
        <v>3</v>
      </c>
      <c r="F36" s="812"/>
      <c r="G36" s="813"/>
      <c r="H36" s="865"/>
    </row>
    <row r="37" spans="2:8" s="820" customFormat="1" ht="14.15" customHeight="1" x14ac:dyDescent="0.35">
      <c r="B37" s="969" t="s">
        <v>734</v>
      </c>
      <c r="C37" s="861" t="s">
        <v>490</v>
      </c>
      <c r="D37" s="878"/>
      <c r="E37" s="848">
        <v>4</v>
      </c>
      <c r="F37" s="812"/>
      <c r="G37" s="813"/>
      <c r="H37" s="867"/>
    </row>
    <row r="38" spans="2:8" s="820" customFormat="1" ht="14.15" customHeight="1" x14ac:dyDescent="0.35">
      <c r="B38" s="966" t="s">
        <v>735</v>
      </c>
      <c r="C38" s="858" t="s">
        <v>249</v>
      </c>
      <c r="D38" s="858"/>
      <c r="E38" s="848">
        <v>1</v>
      </c>
      <c r="F38" s="812"/>
      <c r="G38" s="813"/>
      <c r="H38" s="865"/>
    </row>
    <row r="39" spans="2:8" s="820" customFormat="1" ht="20.149999999999999" customHeight="1" x14ac:dyDescent="0.35">
      <c r="B39" s="879"/>
      <c r="C39" s="880"/>
      <c r="D39" s="880"/>
      <c r="E39" s="881"/>
      <c r="F39" s="881"/>
      <c r="G39" s="881"/>
      <c r="H39" s="882"/>
    </row>
    <row r="40" spans="2:8" s="820" customFormat="1" ht="26.5" customHeight="1" x14ac:dyDescent="0.35">
      <c r="B40" s="870" t="s">
        <v>44</v>
      </c>
      <c r="C40" s="883"/>
      <c r="D40" s="883"/>
      <c r="E40" s="872"/>
      <c r="F40" s="884"/>
      <c r="G40" s="884"/>
      <c r="H40" s="885"/>
    </row>
    <row r="41" spans="2:8" s="820" customFormat="1" ht="14.15" customHeight="1" x14ac:dyDescent="0.35">
      <c r="B41" s="960" t="s">
        <v>638</v>
      </c>
      <c r="C41" s="961" t="s">
        <v>524</v>
      </c>
      <c r="D41" s="961"/>
      <c r="E41" s="848">
        <v>3</v>
      </c>
      <c r="F41" s="812"/>
      <c r="G41" s="813"/>
      <c r="H41" s="867"/>
    </row>
    <row r="42" spans="2:8" s="820" customFormat="1" ht="14.15" customHeight="1" x14ac:dyDescent="0.35">
      <c r="B42" s="962" t="s">
        <v>639</v>
      </c>
      <c r="C42" s="874" t="s">
        <v>1469</v>
      </c>
      <c r="D42" s="959"/>
      <c r="E42" s="848">
        <v>4</v>
      </c>
      <c r="F42" s="812"/>
      <c r="G42" s="813"/>
      <c r="H42" s="865"/>
    </row>
    <row r="43" spans="2:8" x14ac:dyDescent="0.35">
      <c r="B43" s="831"/>
      <c r="C43" s="831"/>
      <c r="D43" s="831"/>
    </row>
    <row r="44" spans="2:8" s="886" customFormat="1" ht="26.5" customHeight="1" x14ac:dyDescent="0.35">
      <c r="B44" s="887" t="s">
        <v>98</v>
      </c>
      <c r="C44" s="888"/>
      <c r="D44" s="888"/>
      <c r="E44" s="888"/>
      <c r="F44" s="888"/>
      <c r="G44" s="888"/>
      <c r="H44" s="889"/>
    </row>
    <row r="45" spans="2:8" ht="14.15" customHeight="1" x14ac:dyDescent="0.35">
      <c r="B45" s="890" t="s">
        <v>640</v>
      </c>
      <c r="C45" s="891" t="s">
        <v>1410</v>
      </c>
      <c r="D45" s="892"/>
      <c r="E45" s="848">
        <v>3</v>
      </c>
      <c r="F45" s="812"/>
      <c r="G45" s="813"/>
      <c r="H45" s="867"/>
    </row>
    <row r="46" spans="2:8" ht="13.5" customHeight="1" x14ac:dyDescent="0.35">
      <c r="B46" s="893" t="s">
        <v>641</v>
      </c>
      <c r="C46" s="894" t="s">
        <v>767</v>
      </c>
      <c r="D46" s="895"/>
      <c r="E46" s="896">
        <v>2</v>
      </c>
      <c r="F46" s="812"/>
      <c r="G46" s="813"/>
      <c r="H46" s="897"/>
    </row>
    <row r="47" spans="2:8" ht="14.15" customHeight="1" x14ac:dyDescent="0.35">
      <c r="B47" s="898" t="s">
        <v>642</v>
      </c>
      <c r="C47" s="838" t="s">
        <v>768</v>
      </c>
      <c r="D47" s="892"/>
      <c r="E47" s="896">
        <v>2</v>
      </c>
      <c r="F47" s="812"/>
      <c r="G47" s="813"/>
      <c r="H47" s="867"/>
    </row>
    <row r="48" spans="2:8" ht="14.15" customHeight="1" x14ac:dyDescent="0.35">
      <c r="B48" s="942" t="s">
        <v>752</v>
      </c>
      <c r="C48" s="943" t="s">
        <v>528</v>
      </c>
      <c r="D48" s="944"/>
      <c r="E48" s="896">
        <v>3</v>
      </c>
      <c r="F48" s="812"/>
      <c r="G48" s="813"/>
      <c r="H48" s="867"/>
    </row>
    <row r="49" spans="2:8" ht="14.15" customHeight="1" x14ac:dyDescent="0.35">
      <c r="B49" s="942" t="s">
        <v>643</v>
      </c>
      <c r="C49" s="838" t="s">
        <v>316</v>
      </c>
      <c r="D49" s="899"/>
      <c r="E49" s="896">
        <v>2</v>
      </c>
      <c r="F49" s="812"/>
      <c r="G49" s="813"/>
      <c r="H49" s="867"/>
    </row>
    <row r="50" spans="2:8" ht="14.15" customHeight="1" x14ac:dyDescent="0.35">
      <c r="B50" s="945" t="s">
        <v>644</v>
      </c>
      <c r="C50" s="816" t="s">
        <v>1380</v>
      </c>
      <c r="D50" s="946"/>
      <c r="E50" s="843" t="s">
        <v>34</v>
      </c>
      <c r="F50" s="844"/>
      <c r="G50" s="845"/>
      <c r="H50" s="846"/>
    </row>
    <row r="51" spans="2:8" ht="14.15" customHeight="1" x14ac:dyDescent="0.35">
      <c r="B51" s="947"/>
      <c r="C51" s="948" t="s">
        <v>21</v>
      </c>
      <c r="D51" s="864" t="s">
        <v>256</v>
      </c>
      <c r="E51" s="896">
        <v>3</v>
      </c>
      <c r="F51" s="849"/>
      <c r="G51" s="850"/>
      <c r="H51" s="851"/>
    </row>
    <row r="52" spans="2:8" ht="14.15" customHeight="1" x14ac:dyDescent="0.35">
      <c r="B52" s="947"/>
      <c r="C52" s="949" t="s">
        <v>22</v>
      </c>
      <c r="D52" s="900" t="s">
        <v>257</v>
      </c>
      <c r="E52" s="896">
        <v>3</v>
      </c>
      <c r="F52" s="855"/>
      <c r="G52" s="856"/>
      <c r="H52" s="857"/>
    </row>
    <row r="53" spans="2:8" ht="14.15" customHeight="1" x14ac:dyDescent="0.35">
      <c r="B53" s="950" t="s">
        <v>645</v>
      </c>
      <c r="C53" s="951" t="s">
        <v>273</v>
      </c>
      <c r="D53" s="946"/>
      <c r="E53" s="843" t="s">
        <v>34</v>
      </c>
      <c r="F53" s="844"/>
      <c r="G53" s="845"/>
      <c r="H53" s="846"/>
    </row>
    <row r="54" spans="2:8" ht="14.15" customHeight="1" x14ac:dyDescent="0.35">
      <c r="B54" s="947"/>
      <c r="C54" s="948" t="s">
        <v>21</v>
      </c>
      <c r="D54" s="901" t="s">
        <v>274</v>
      </c>
      <c r="E54" s="896">
        <v>4</v>
      </c>
      <c r="F54" s="849"/>
      <c r="G54" s="850"/>
      <c r="H54" s="851"/>
    </row>
    <row r="55" spans="2:8" x14ac:dyDescent="0.35">
      <c r="B55" s="947"/>
      <c r="C55" s="949" t="s">
        <v>22</v>
      </c>
      <c r="D55" s="901" t="s">
        <v>275</v>
      </c>
      <c r="E55" s="896">
        <v>3</v>
      </c>
      <c r="F55" s="855"/>
      <c r="G55" s="856"/>
      <c r="H55" s="857"/>
    </row>
    <row r="56" spans="2:8" ht="14.15" customHeight="1" x14ac:dyDescent="0.35">
      <c r="B56" s="952" t="s">
        <v>646</v>
      </c>
      <c r="C56" s="902" t="s">
        <v>1382</v>
      </c>
      <c r="D56" s="953"/>
      <c r="E56" s="843" t="s">
        <v>35</v>
      </c>
      <c r="F56" s="844"/>
      <c r="G56" s="845"/>
      <c r="H56" s="846"/>
    </row>
    <row r="57" spans="2:8" ht="14.15" customHeight="1" x14ac:dyDescent="0.35">
      <c r="B57" s="954"/>
      <c r="C57" s="949">
        <v>1</v>
      </c>
      <c r="D57" s="864" t="s">
        <v>238</v>
      </c>
      <c r="E57" s="896">
        <v>2</v>
      </c>
      <c r="F57" s="812"/>
      <c r="G57" s="813"/>
      <c r="H57" s="867"/>
    </row>
    <row r="58" spans="2:8" ht="14.15" customHeight="1" x14ac:dyDescent="0.35">
      <c r="B58" s="954"/>
      <c r="C58" s="949">
        <v>2</v>
      </c>
      <c r="D58" s="866" t="s">
        <v>237</v>
      </c>
      <c r="E58" s="896">
        <v>2</v>
      </c>
      <c r="F58" s="812"/>
      <c r="G58" s="813"/>
      <c r="H58" s="867"/>
    </row>
    <row r="59" spans="2:8" ht="14.15" customHeight="1" x14ac:dyDescent="0.35">
      <c r="B59" s="952" t="s">
        <v>647</v>
      </c>
      <c r="C59" s="902" t="s">
        <v>1397</v>
      </c>
      <c r="D59" s="903"/>
      <c r="E59" s="843" t="s">
        <v>35</v>
      </c>
      <c r="F59" s="844"/>
      <c r="G59" s="845"/>
      <c r="H59" s="846"/>
    </row>
    <row r="60" spans="2:8" ht="14.15" customHeight="1" x14ac:dyDescent="0.35">
      <c r="B60" s="954"/>
      <c r="C60" s="949">
        <v>1</v>
      </c>
      <c r="D60" s="864" t="s">
        <v>222</v>
      </c>
      <c r="E60" s="896">
        <v>2</v>
      </c>
      <c r="F60" s="812"/>
      <c r="G60" s="813"/>
      <c r="H60" s="867"/>
    </row>
    <row r="61" spans="2:8" ht="14.15" customHeight="1" x14ac:dyDescent="0.35">
      <c r="B61" s="955"/>
      <c r="C61" s="956">
        <v>2</v>
      </c>
      <c r="D61" s="866" t="s">
        <v>223</v>
      </c>
      <c r="E61" s="896">
        <v>2</v>
      </c>
      <c r="F61" s="812"/>
      <c r="G61" s="813"/>
      <c r="H61" s="867"/>
    </row>
    <row r="62" spans="2:8" ht="14.15" customHeight="1" x14ac:dyDescent="0.35">
      <c r="B62" s="898" t="s">
        <v>648</v>
      </c>
      <c r="C62" s="838" t="s">
        <v>447</v>
      </c>
      <c r="D62" s="899"/>
      <c r="E62" s="896">
        <v>1</v>
      </c>
      <c r="F62" s="812"/>
      <c r="G62" s="813"/>
      <c r="H62" s="867"/>
    </row>
    <row r="63" spans="2:8" ht="14.15" customHeight="1" x14ac:dyDescent="0.35">
      <c r="B63" s="898" t="s">
        <v>649</v>
      </c>
      <c r="C63" s="902" t="s">
        <v>6</v>
      </c>
      <c r="D63" s="957"/>
      <c r="E63" s="896">
        <v>5</v>
      </c>
      <c r="F63" s="812"/>
      <c r="G63" s="813"/>
      <c r="H63" s="867"/>
    </row>
    <row r="64" spans="2:8" s="809" customFormat="1" ht="14.15" customHeight="1" x14ac:dyDescent="0.35">
      <c r="B64" s="898" t="s">
        <v>650</v>
      </c>
      <c r="C64" s="861" t="s">
        <v>205</v>
      </c>
      <c r="D64" s="861"/>
      <c r="E64" s="848">
        <v>4</v>
      </c>
      <c r="F64" s="812"/>
      <c r="G64" s="813"/>
      <c r="H64" s="828"/>
    </row>
    <row r="65" spans="2:237" ht="14.15" customHeight="1" x14ac:dyDescent="0.35">
      <c r="B65" s="952" t="s">
        <v>651</v>
      </c>
      <c r="C65" s="902" t="s">
        <v>1398</v>
      </c>
      <c r="D65" s="953"/>
      <c r="E65" s="843" t="s">
        <v>35</v>
      </c>
      <c r="F65" s="844"/>
      <c r="G65" s="845"/>
      <c r="H65" s="846"/>
    </row>
    <row r="66" spans="2:237" ht="14.15" customHeight="1" x14ac:dyDescent="0.35">
      <c r="B66" s="954"/>
      <c r="C66" s="949">
        <v>1</v>
      </c>
      <c r="D66" s="864" t="s">
        <v>530</v>
      </c>
      <c r="E66" s="896">
        <v>4</v>
      </c>
      <c r="F66" s="812"/>
      <c r="G66" s="813"/>
      <c r="H66" s="867"/>
    </row>
    <row r="67" spans="2:237" ht="14.15" customHeight="1" x14ac:dyDescent="0.35">
      <c r="B67" s="954"/>
      <c r="C67" s="949">
        <v>2</v>
      </c>
      <c r="D67" s="866" t="s">
        <v>531</v>
      </c>
      <c r="E67" s="896">
        <v>4</v>
      </c>
      <c r="F67" s="812"/>
      <c r="G67" s="813"/>
      <c r="H67" s="867"/>
    </row>
    <row r="68" spans="2:237" s="820" customFormat="1" ht="14.15" customHeight="1" x14ac:dyDescent="0.35">
      <c r="B68" s="958" t="s">
        <v>652</v>
      </c>
      <c r="C68" s="838" t="s">
        <v>512</v>
      </c>
      <c r="D68" s="959"/>
      <c r="E68" s="904">
        <v>3</v>
      </c>
      <c r="F68" s="812"/>
      <c r="G68" s="813"/>
      <c r="H68" s="828"/>
      <c r="I68" s="905"/>
      <c r="J68" s="905"/>
      <c r="K68" s="905"/>
      <c r="L68" s="905"/>
      <c r="M68" s="905"/>
      <c r="N68" s="905"/>
      <c r="O68" s="905"/>
      <c r="P68" s="905"/>
      <c r="Q68" s="905"/>
      <c r="R68" s="905"/>
      <c r="S68" s="905"/>
      <c r="T68" s="905"/>
      <c r="U68" s="905"/>
      <c r="V68" s="905"/>
      <c r="W68" s="905"/>
      <c r="X68" s="905"/>
      <c r="Y68" s="905"/>
      <c r="Z68" s="905"/>
      <c r="AA68" s="905"/>
      <c r="AB68" s="905"/>
      <c r="AC68" s="905"/>
      <c r="AD68" s="905"/>
      <c r="AE68" s="905"/>
      <c r="AF68" s="905"/>
      <c r="AG68" s="905"/>
      <c r="AH68" s="905"/>
      <c r="AI68" s="905"/>
      <c r="AJ68" s="905"/>
      <c r="AK68" s="905"/>
      <c r="AL68" s="905"/>
      <c r="AM68" s="905"/>
      <c r="AN68" s="905"/>
      <c r="AO68" s="905"/>
      <c r="AP68" s="905"/>
      <c r="AQ68" s="905"/>
      <c r="AR68" s="905"/>
      <c r="AS68" s="905"/>
      <c r="AT68" s="905"/>
      <c r="AU68" s="905"/>
      <c r="AV68" s="905"/>
      <c r="AW68" s="905"/>
      <c r="AX68" s="905"/>
      <c r="AY68" s="905"/>
      <c r="AZ68" s="905"/>
      <c r="BA68" s="905"/>
      <c r="BB68" s="905"/>
      <c r="BC68" s="905"/>
      <c r="BD68" s="905"/>
      <c r="BE68" s="905"/>
      <c r="BF68" s="905"/>
      <c r="BG68" s="905"/>
      <c r="BH68" s="905"/>
      <c r="BI68" s="905"/>
      <c r="BJ68" s="905"/>
      <c r="BK68" s="905"/>
      <c r="BL68" s="905"/>
      <c r="BM68" s="905"/>
      <c r="BN68" s="905"/>
      <c r="BO68" s="905"/>
      <c r="BP68" s="905"/>
      <c r="BQ68" s="905"/>
      <c r="BR68" s="905"/>
      <c r="BS68" s="905"/>
      <c r="BT68" s="905"/>
      <c r="BU68" s="905"/>
      <c r="BV68" s="905"/>
      <c r="BW68" s="905"/>
      <c r="BX68" s="905"/>
      <c r="BY68" s="905"/>
      <c r="BZ68" s="905"/>
      <c r="CA68" s="905"/>
      <c r="CB68" s="905"/>
      <c r="CC68" s="905"/>
      <c r="CD68" s="905"/>
      <c r="CE68" s="905"/>
      <c r="CF68" s="905"/>
      <c r="CG68" s="905"/>
      <c r="CH68" s="905"/>
      <c r="CI68" s="905"/>
      <c r="CJ68" s="905"/>
      <c r="CK68" s="905"/>
      <c r="CL68" s="905"/>
      <c r="CM68" s="905"/>
      <c r="CN68" s="905"/>
      <c r="CO68" s="905"/>
      <c r="CP68" s="905"/>
      <c r="CQ68" s="905"/>
      <c r="CR68" s="905"/>
      <c r="CS68" s="905"/>
      <c r="CT68" s="905"/>
      <c r="CU68" s="905"/>
      <c r="CV68" s="905"/>
      <c r="CW68" s="905"/>
      <c r="CX68" s="905"/>
      <c r="CY68" s="905"/>
      <c r="CZ68" s="905"/>
      <c r="DA68" s="905"/>
      <c r="DB68" s="905"/>
      <c r="DC68" s="905"/>
      <c r="DD68" s="905"/>
      <c r="DE68" s="905"/>
      <c r="DF68" s="905"/>
      <c r="DG68" s="905"/>
      <c r="DH68" s="905"/>
      <c r="DI68" s="905"/>
      <c r="DJ68" s="905"/>
      <c r="DK68" s="905"/>
      <c r="DL68" s="905"/>
      <c r="DM68" s="905"/>
      <c r="DN68" s="905"/>
      <c r="DO68" s="905"/>
      <c r="DP68" s="905"/>
      <c r="DQ68" s="905"/>
      <c r="DR68" s="905"/>
      <c r="DS68" s="905"/>
      <c r="DT68" s="905"/>
      <c r="DU68" s="905"/>
      <c r="DV68" s="905"/>
      <c r="DW68" s="905"/>
      <c r="DX68" s="905"/>
      <c r="DY68" s="905"/>
      <c r="DZ68" s="905"/>
      <c r="EA68" s="905"/>
      <c r="EB68" s="905"/>
      <c r="EC68" s="905"/>
      <c r="ED68" s="905"/>
      <c r="EE68" s="905"/>
      <c r="EF68" s="905"/>
      <c r="EG68" s="905"/>
      <c r="EH68" s="905"/>
      <c r="EI68" s="905"/>
      <c r="EJ68" s="905"/>
      <c r="EK68" s="905"/>
      <c r="EL68" s="905"/>
      <c r="EM68" s="905"/>
      <c r="EN68" s="905"/>
      <c r="EO68" s="905"/>
      <c r="EP68" s="905"/>
      <c r="EQ68" s="905"/>
      <c r="ER68" s="905"/>
      <c r="ES68" s="905"/>
      <c r="ET68" s="905"/>
      <c r="EU68" s="905"/>
      <c r="EV68" s="905"/>
      <c r="EW68" s="905"/>
      <c r="EX68" s="905"/>
      <c r="EY68" s="905"/>
      <c r="EZ68" s="905"/>
      <c r="FA68" s="905"/>
      <c r="FB68" s="905"/>
      <c r="FC68" s="905"/>
      <c r="FD68" s="905"/>
      <c r="FE68" s="905"/>
      <c r="FF68" s="905"/>
      <c r="FG68" s="905"/>
      <c r="FH68" s="905"/>
      <c r="FI68" s="905"/>
      <c r="FJ68" s="905"/>
      <c r="FK68" s="905"/>
      <c r="FL68" s="905"/>
      <c r="FM68" s="905"/>
      <c r="FN68" s="905"/>
      <c r="FO68" s="905"/>
      <c r="FP68" s="905"/>
      <c r="FQ68" s="905"/>
      <c r="FR68" s="905"/>
      <c r="FS68" s="905"/>
      <c r="FT68" s="905"/>
      <c r="FU68" s="905"/>
      <c r="FV68" s="905"/>
      <c r="FW68" s="905"/>
      <c r="FX68" s="905"/>
      <c r="FY68" s="905"/>
      <c r="FZ68" s="905"/>
      <c r="GA68" s="905"/>
      <c r="GB68" s="905"/>
      <c r="GC68" s="905"/>
      <c r="GD68" s="905"/>
      <c r="GE68" s="905"/>
      <c r="GF68" s="905"/>
      <c r="GG68" s="905"/>
      <c r="GH68" s="905"/>
      <c r="GI68" s="905"/>
      <c r="GJ68" s="905"/>
      <c r="GK68" s="905"/>
      <c r="GL68" s="905"/>
      <c r="GM68" s="905"/>
      <c r="GN68" s="905"/>
      <c r="GO68" s="905"/>
      <c r="GP68" s="905"/>
      <c r="GQ68" s="905"/>
      <c r="GR68" s="905"/>
      <c r="GS68" s="905"/>
      <c r="GT68" s="905"/>
      <c r="GU68" s="905"/>
      <c r="GV68" s="905"/>
      <c r="GW68" s="905"/>
      <c r="GX68" s="905"/>
      <c r="GY68" s="905"/>
      <c r="GZ68" s="905"/>
      <c r="HA68" s="905"/>
      <c r="HB68" s="905"/>
      <c r="HC68" s="905"/>
      <c r="HD68" s="905"/>
      <c r="HE68" s="905"/>
      <c r="HF68" s="905"/>
      <c r="HG68" s="905"/>
      <c r="HH68" s="905"/>
      <c r="HI68" s="905"/>
      <c r="HJ68" s="905"/>
      <c r="HK68" s="905"/>
      <c r="HL68" s="905"/>
      <c r="HM68" s="905"/>
      <c r="HN68" s="905"/>
      <c r="HO68" s="905"/>
      <c r="HP68" s="905"/>
      <c r="HQ68" s="905"/>
      <c r="HR68" s="905"/>
      <c r="HS68" s="905"/>
      <c r="HT68" s="905"/>
      <c r="HU68" s="905"/>
      <c r="HV68" s="905"/>
      <c r="HW68" s="905"/>
      <c r="HX68" s="905"/>
      <c r="HY68" s="905"/>
      <c r="HZ68" s="905"/>
      <c r="IA68" s="905"/>
      <c r="IB68" s="905"/>
      <c r="IC68" s="905"/>
    </row>
    <row r="69" spans="2:237" s="820" customFormat="1" ht="20.149999999999999" customHeight="1" x14ac:dyDescent="0.35">
      <c r="B69" s="906"/>
      <c r="C69" s="907"/>
      <c r="D69" s="875"/>
      <c r="E69" s="908"/>
      <c r="F69" s="908"/>
      <c r="G69" s="908"/>
      <c r="H69" s="909"/>
      <c r="I69" s="905"/>
      <c r="J69" s="905"/>
      <c r="K69" s="905"/>
      <c r="L69" s="905"/>
      <c r="M69" s="905"/>
      <c r="N69" s="905"/>
      <c r="O69" s="905"/>
      <c r="P69" s="905"/>
      <c r="Q69" s="905"/>
      <c r="R69" s="905"/>
      <c r="S69" s="905"/>
      <c r="T69" s="905"/>
      <c r="U69" s="905"/>
      <c r="V69" s="905"/>
      <c r="W69" s="905"/>
      <c r="X69" s="905"/>
      <c r="Y69" s="905"/>
      <c r="Z69" s="905"/>
      <c r="AA69" s="905"/>
      <c r="AB69" s="905"/>
      <c r="AC69" s="905"/>
      <c r="AD69" s="905"/>
      <c r="AE69" s="905"/>
      <c r="AF69" s="905"/>
      <c r="AG69" s="905"/>
      <c r="AH69" s="905"/>
      <c r="AI69" s="905"/>
      <c r="AJ69" s="905"/>
      <c r="AK69" s="905"/>
      <c r="AL69" s="905"/>
      <c r="AM69" s="905"/>
      <c r="AN69" s="905"/>
      <c r="AO69" s="905"/>
      <c r="AP69" s="905"/>
      <c r="AQ69" s="905"/>
      <c r="AR69" s="905"/>
      <c r="AS69" s="905"/>
      <c r="AT69" s="905"/>
      <c r="AU69" s="905"/>
      <c r="AV69" s="905"/>
      <c r="AW69" s="905"/>
      <c r="AX69" s="905"/>
      <c r="AY69" s="905"/>
      <c r="AZ69" s="905"/>
      <c r="BA69" s="905"/>
      <c r="BB69" s="905"/>
      <c r="BC69" s="905"/>
      <c r="BD69" s="905"/>
      <c r="BE69" s="905"/>
      <c r="BF69" s="905"/>
      <c r="BG69" s="905"/>
      <c r="BH69" s="905"/>
      <c r="BI69" s="905"/>
      <c r="BJ69" s="905"/>
      <c r="BK69" s="905"/>
      <c r="BL69" s="905"/>
      <c r="BM69" s="905"/>
      <c r="BN69" s="905"/>
      <c r="BO69" s="905"/>
      <c r="BP69" s="905"/>
      <c r="BQ69" s="905"/>
      <c r="BR69" s="905"/>
      <c r="BS69" s="905"/>
      <c r="BT69" s="905"/>
      <c r="BU69" s="905"/>
      <c r="BV69" s="905"/>
      <c r="BW69" s="905"/>
      <c r="BX69" s="905"/>
      <c r="BY69" s="905"/>
      <c r="BZ69" s="905"/>
      <c r="CA69" s="905"/>
      <c r="CB69" s="905"/>
      <c r="CC69" s="905"/>
      <c r="CD69" s="905"/>
      <c r="CE69" s="905"/>
      <c r="CF69" s="905"/>
      <c r="CG69" s="905"/>
      <c r="CH69" s="905"/>
      <c r="CI69" s="905"/>
      <c r="CJ69" s="905"/>
      <c r="CK69" s="905"/>
      <c r="CL69" s="905"/>
      <c r="CM69" s="905"/>
      <c r="CN69" s="905"/>
      <c r="CO69" s="905"/>
      <c r="CP69" s="905"/>
      <c r="CQ69" s="905"/>
      <c r="CR69" s="905"/>
      <c r="CS69" s="905"/>
      <c r="CT69" s="905"/>
      <c r="CU69" s="905"/>
      <c r="CV69" s="905"/>
      <c r="CW69" s="905"/>
      <c r="CX69" s="905"/>
      <c r="CY69" s="905"/>
      <c r="CZ69" s="905"/>
      <c r="DA69" s="905"/>
      <c r="DB69" s="905"/>
      <c r="DC69" s="905"/>
      <c r="DD69" s="905"/>
      <c r="DE69" s="905"/>
      <c r="DF69" s="905"/>
      <c r="DG69" s="905"/>
      <c r="DH69" s="905"/>
      <c r="DI69" s="905"/>
      <c r="DJ69" s="905"/>
      <c r="DK69" s="905"/>
      <c r="DL69" s="905"/>
      <c r="DM69" s="905"/>
      <c r="DN69" s="905"/>
      <c r="DO69" s="905"/>
      <c r="DP69" s="905"/>
      <c r="DQ69" s="905"/>
      <c r="DR69" s="905"/>
      <c r="DS69" s="905"/>
      <c r="DT69" s="905"/>
      <c r="DU69" s="905"/>
      <c r="DV69" s="905"/>
      <c r="DW69" s="905"/>
      <c r="DX69" s="905"/>
      <c r="DY69" s="905"/>
      <c r="DZ69" s="905"/>
      <c r="EA69" s="905"/>
      <c r="EB69" s="905"/>
      <c r="EC69" s="905"/>
      <c r="ED69" s="905"/>
      <c r="EE69" s="905"/>
      <c r="EF69" s="905"/>
      <c r="EG69" s="905"/>
      <c r="EH69" s="905"/>
      <c r="EI69" s="905"/>
      <c r="EJ69" s="905"/>
      <c r="EK69" s="905"/>
      <c r="EL69" s="905"/>
      <c r="EM69" s="905"/>
      <c r="EN69" s="905"/>
      <c r="EO69" s="905"/>
      <c r="EP69" s="905"/>
      <c r="EQ69" s="905"/>
      <c r="ER69" s="905"/>
      <c r="ES69" s="905"/>
      <c r="ET69" s="905"/>
      <c r="EU69" s="905"/>
      <c r="EV69" s="905"/>
      <c r="EW69" s="905"/>
      <c r="EX69" s="905"/>
      <c r="EY69" s="905"/>
      <c r="EZ69" s="905"/>
      <c r="FA69" s="905"/>
      <c r="FB69" s="905"/>
      <c r="FC69" s="905"/>
      <c r="FD69" s="905"/>
      <c r="FE69" s="905"/>
      <c r="FF69" s="905"/>
      <c r="FG69" s="905"/>
      <c r="FH69" s="905"/>
      <c r="FI69" s="905"/>
      <c r="FJ69" s="905"/>
      <c r="FK69" s="905"/>
      <c r="FL69" s="905"/>
      <c r="FM69" s="905"/>
      <c r="FN69" s="905"/>
      <c r="FO69" s="905"/>
      <c r="FP69" s="905"/>
      <c r="FQ69" s="905"/>
      <c r="FR69" s="905"/>
      <c r="FS69" s="905"/>
      <c r="FT69" s="905"/>
      <c r="FU69" s="905"/>
      <c r="FV69" s="905"/>
      <c r="FW69" s="905"/>
      <c r="FX69" s="905"/>
      <c r="FY69" s="905"/>
      <c r="FZ69" s="905"/>
      <c r="GA69" s="905"/>
      <c r="GB69" s="905"/>
      <c r="GC69" s="905"/>
      <c r="GD69" s="905"/>
      <c r="GE69" s="905"/>
      <c r="GF69" s="905"/>
      <c r="GG69" s="905"/>
      <c r="GH69" s="905"/>
      <c r="GI69" s="905"/>
      <c r="GJ69" s="905"/>
      <c r="GK69" s="905"/>
      <c r="GL69" s="905"/>
      <c r="GM69" s="905"/>
      <c r="GN69" s="905"/>
      <c r="GO69" s="905"/>
      <c r="GP69" s="905"/>
      <c r="GQ69" s="905"/>
      <c r="GR69" s="905"/>
      <c r="GS69" s="905"/>
      <c r="GT69" s="905"/>
      <c r="GU69" s="905"/>
      <c r="GV69" s="905"/>
      <c r="GW69" s="905"/>
      <c r="GX69" s="905"/>
      <c r="GY69" s="905"/>
      <c r="GZ69" s="905"/>
      <c r="HA69" s="905"/>
      <c r="HB69" s="905"/>
      <c r="HC69" s="905"/>
      <c r="HD69" s="905"/>
      <c r="HE69" s="905"/>
      <c r="HF69" s="905"/>
      <c r="HG69" s="905"/>
      <c r="HH69" s="905"/>
      <c r="HI69" s="905"/>
      <c r="HJ69" s="905"/>
      <c r="HK69" s="905"/>
      <c r="HL69" s="905"/>
      <c r="HM69" s="905"/>
      <c r="HN69" s="905"/>
      <c r="HO69" s="905"/>
      <c r="HP69" s="905"/>
      <c r="HQ69" s="905"/>
      <c r="HR69" s="905"/>
      <c r="HS69" s="905"/>
      <c r="HT69" s="905"/>
      <c r="HU69" s="905"/>
      <c r="HV69" s="905"/>
      <c r="HW69" s="905"/>
      <c r="HX69" s="905"/>
      <c r="HY69" s="905"/>
      <c r="HZ69" s="905"/>
      <c r="IA69" s="905"/>
      <c r="IB69" s="905"/>
      <c r="IC69" s="905"/>
    </row>
    <row r="70" spans="2:237" s="809" customFormat="1" ht="26.5" customHeight="1" x14ac:dyDescent="0.35">
      <c r="B70" s="887" t="s">
        <v>97</v>
      </c>
      <c r="C70" s="888"/>
      <c r="D70" s="888"/>
      <c r="E70" s="888"/>
      <c r="F70" s="888"/>
      <c r="G70" s="888"/>
      <c r="H70" s="889"/>
    </row>
    <row r="71" spans="2:237" s="809" customFormat="1" ht="14.15" customHeight="1" x14ac:dyDescent="0.35">
      <c r="B71" s="936" t="s">
        <v>720</v>
      </c>
      <c r="C71" s="940" t="s">
        <v>20</v>
      </c>
      <c r="D71" s="941"/>
      <c r="E71" s="811">
        <v>5</v>
      </c>
      <c r="F71" s="812"/>
      <c r="G71" s="813"/>
      <c r="H71" s="828"/>
    </row>
    <row r="72" spans="2:237" s="809" customFormat="1" ht="14.15" customHeight="1" x14ac:dyDescent="0.35">
      <c r="B72" s="935" t="s">
        <v>721</v>
      </c>
      <c r="C72" s="910" t="s">
        <v>78</v>
      </c>
      <c r="D72" s="910"/>
      <c r="E72" s="848">
        <v>5</v>
      </c>
      <c r="F72" s="812"/>
      <c r="G72" s="813"/>
      <c r="H72" s="828"/>
    </row>
    <row r="73" spans="2:237" s="809" customFormat="1" ht="14.15" customHeight="1" x14ac:dyDescent="0.35">
      <c r="B73" s="935" t="s">
        <v>722</v>
      </c>
      <c r="C73" s="910" t="s">
        <v>127</v>
      </c>
      <c r="D73" s="910"/>
      <c r="E73" s="911">
        <v>2</v>
      </c>
      <c r="F73" s="812"/>
      <c r="G73" s="813"/>
      <c r="H73" s="828"/>
    </row>
    <row r="74" spans="2:237" ht="20.149999999999999" customHeight="1" x14ac:dyDescent="0.35">
      <c r="B74" s="793"/>
      <c r="C74" s="793"/>
      <c r="D74" s="793"/>
    </row>
    <row r="75" spans="2:237" s="809" customFormat="1" ht="26.5" customHeight="1" x14ac:dyDescent="0.35">
      <c r="B75" s="870" t="s">
        <v>46</v>
      </c>
      <c r="C75" s="883"/>
      <c r="D75" s="883"/>
      <c r="E75" s="872"/>
      <c r="F75" s="872"/>
      <c r="G75" s="872"/>
      <c r="H75" s="912"/>
    </row>
    <row r="76" spans="2:237" s="809" customFormat="1" ht="12" x14ac:dyDescent="0.35">
      <c r="B76" s="934" t="s">
        <v>723</v>
      </c>
      <c r="C76" s="858" t="s">
        <v>449</v>
      </c>
      <c r="D76" s="858"/>
      <c r="E76" s="848">
        <v>2</v>
      </c>
      <c r="F76" s="812"/>
      <c r="G76" s="813"/>
      <c r="H76" s="828"/>
    </row>
    <row r="77" spans="2:237" s="809" customFormat="1" ht="13.5" customHeight="1" x14ac:dyDescent="0.35">
      <c r="B77" s="935" t="s">
        <v>724</v>
      </c>
      <c r="C77" s="829" t="s">
        <v>230</v>
      </c>
      <c r="D77" s="829"/>
      <c r="E77" s="811">
        <v>2</v>
      </c>
      <c r="F77" s="812"/>
      <c r="G77" s="813"/>
      <c r="H77" s="828"/>
    </row>
    <row r="78" spans="2:237" s="809" customFormat="1" ht="14.15" customHeight="1" x14ac:dyDescent="0.35">
      <c r="B78" s="936" t="s">
        <v>725</v>
      </c>
      <c r="C78" s="810" t="s">
        <v>1479</v>
      </c>
      <c r="D78" s="937"/>
      <c r="E78" s="811">
        <v>5</v>
      </c>
      <c r="F78" s="812"/>
      <c r="G78" s="813"/>
      <c r="H78" s="828"/>
    </row>
    <row r="79" spans="2:237" s="809" customFormat="1" ht="14.15" customHeight="1" x14ac:dyDescent="0.35">
      <c r="B79" s="938" t="s">
        <v>726</v>
      </c>
      <c r="C79" s="810" t="s">
        <v>73</v>
      </c>
      <c r="D79" s="937"/>
      <c r="E79" s="811">
        <v>5</v>
      </c>
      <c r="F79" s="812"/>
      <c r="G79" s="813"/>
      <c r="H79" s="828"/>
    </row>
    <row r="80" spans="2:237" s="809" customFormat="1" ht="14.15" customHeight="1" x14ac:dyDescent="0.35">
      <c r="B80" s="938" t="s">
        <v>736</v>
      </c>
      <c r="C80" s="810" t="s">
        <v>264</v>
      </c>
      <c r="D80" s="939"/>
      <c r="E80" s="811">
        <v>5</v>
      </c>
      <c r="F80" s="812"/>
      <c r="G80" s="813"/>
      <c r="H80" s="828"/>
    </row>
    <row r="81" spans="2:8" ht="20.149999999999999" customHeight="1" x14ac:dyDescent="0.35">
      <c r="B81" s="793"/>
      <c r="C81" s="793"/>
      <c r="D81" s="793"/>
    </row>
    <row r="82" spans="2:8" s="803" customFormat="1" ht="26.5" customHeight="1" x14ac:dyDescent="0.35">
      <c r="B82" s="870" t="s">
        <v>50</v>
      </c>
      <c r="C82" s="913"/>
      <c r="D82" s="871"/>
      <c r="E82" s="872"/>
      <c r="F82" s="872"/>
      <c r="G82" s="872"/>
      <c r="H82" s="912"/>
    </row>
    <row r="83" spans="2:8" s="809" customFormat="1" ht="14.15" customHeight="1" x14ac:dyDescent="0.3">
      <c r="B83" s="929" t="s">
        <v>737</v>
      </c>
      <c r="C83" s="842" t="s">
        <v>184</v>
      </c>
      <c r="D83" s="930"/>
      <c r="E83" s="843" t="s">
        <v>34</v>
      </c>
      <c r="F83" s="844"/>
      <c r="G83" s="845"/>
      <c r="H83" s="846"/>
    </row>
    <row r="84" spans="2:8" s="809" customFormat="1" ht="14.15" customHeight="1" x14ac:dyDescent="0.35">
      <c r="B84" s="929"/>
      <c r="C84" s="914" t="s">
        <v>21</v>
      </c>
      <c r="D84" s="842" t="s">
        <v>76</v>
      </c>
      <c r="E84" s="848">
        <v>2</v>
      </c>
      <c r="F84" s="849"/>
      <c r="G84" s="850"/>
      <c r="H84" s="915"/>
    </row>
    <row r="85" spans="2:8" s="809" customFormat="1" ht="14.15" customHeight="1" x14ac:dyDescent="0.35">
      <c r="B85" s="931"/>
      <c r="C85" s="932" t="s">
        <v>22</v>
      </c>
      <c r="D85" s="916" t="s">
        <v>77</v>
      </c>
      <c r="E85" s="848">
        <v>3</v>
      </c>
      <c r="F85" s="855"/>
      <c r="G85" s="856"/>
      <c r="H85" s="917"/>
    </row>
    <row r="86" spans="2:8" x14ac:dyDescent="0.35">
      <c r="B86" s="793"/>
      <c r="C86" s="793"/>
      <c r="D86" s="793"/>
    </row>
    <row r="87" spans="2:8" s="809" customFormat="1" ht="27.75" customHeight="1" thickBot="1" x14ac:dyDescent="0.4">
      <c r="B87" s="933" t="s">
        <v>769</v>
      </c>
      <c r="C87" s="918" t="s">
        <v>232</v>
      </c>
      <c r="D87" s="918"/>
      <c r="E87" s="919" t="s">
        <v>36</v>
      </c>
      <c r="F87" s="920"/>
      <c r="G87" s="921"/>
      <c r="H87" s="922"/>
    </row>
    <row r="88" spans="2:8" ht="10.5" customHeight="1" thickTop="1" x14ac:dyDescent="0.35">
      <c r="B88" s="793"/>
      <c r="C88" s="793"/>
      <c r="D88" s="793"/>
    </row>
    <row r="89" spans="2:8" s="803" customFormat="1" ht="26.5" customHeight="1" thickBot="1" x14ac:dyDescent="0.4">
      <c r="B89" s="923" t="s">
        <v>7</v>
      </c>
      <c r="C89" s="924"/>
      <c r="D89" s="925"/>
      <c r="E89" s="926"/>
      <c r="F89" s="926">
        <f>SUM(F5:F87)</f>
        <v>0</v>
      </c>
      <c r="G89" s="926">
        <f>SUMIF(G5:G87,"y",F5:F87)</f>
        <v>0</v>
      </c>
      <c r="H89" s="927"/>
    </row>
    <row r="91" spans="2:8" ht="15.5" x14ac:dyDescent="0.35">
      <c r="B91" s="928"/>
    </row>
    <row r="92" spans="2:8" ht="15.5" x14ac:dyDescent="0.35">
      <c r="B92" s="928"/>
    </row>
  </sheetData>
  <customSheetViews>
    <customSheetView guid="{018AB515-AB17-4172-9F06-1432D1C49B1F}" scale="85" showPageBreaks="1" showGridLines="0" fitToPage="1" printArea="1" topLeftCell="A83">
      <selection activeCell="D100" sqref="D100"/>
      <rowBreaks count="1" manualBreakCount="1">
        <brk id="43" min="1" max="7" man="1"/>
      </rowBreaks>
      <pageMargins left="0.25" right="0.25" top="0.75" bottom="0.75" header="0.3" footer="0.3"/>
      <pageSetup scale="80" fitToHeight="0" orientation="portrait" r:id="rId1"/>
      <headerFooter>
        <oddHeader>&amp;C&amp;"+,Regular"&amp;20EarthCraft House Worksheet</oddHeader>
        <oddFooter>&amp;Lv.2014.04.01&amp;CEarthCraft House 2014&amp;R&amp;P of &amp;N</oddFooter>
      </headerFooter>
    </customSheetView>
    <customSheetView guid="{2AD44DDD-20C4-405B-8AAF-6409521CD900}" scale="85" showGridLines="0" fitToPage="1" topLeftCell="A83">
      <selection activeCell="D100" sqref="D100"/>
      <rowBreaks count="1" manualBreakCount="1">
        <brk id="43" min="1" max="7" man="1"/>
      </rowBreaks>
      <pageMargins left="0.25" right="0.25" top="0.75" bottom="0.75" header="0.3" footer="0.3"/>
      <pageSetup scale="80" fitToHeight="0" orientation="portrait" r:id="rId2"/>
      <headerFooter>
        <oddHeader>&amp;C&amp;"+,Regular"&amp;20EarthCraft House Worksheet</oddHeader>
        <oddFooter>&amp;Lv.2014.04.01&amp;CEarthCraft House 2014&amp;R&amp;P of &amp;N</oddFooter>
      </headerFooter>
    </customSheetView>
    <customSheetView guid="{22567D11-EBB8-4CE8-80E0-9D844DBA6A3C}" scale="85" showGridLines="0" fitToPage="1" topLeftCell="A58">
      <selection activeCell="D102" sqref="D102"/>
      <rowBreaks count="1" manualBreakCount="1">
        <brk id="43" min="1" max="7" man="1"/>
      </rowBreaks>
      <pageMargins left="0.25" right="0.25" top="0.75" bottom="0.75" header="0.3" footer="0.3"/>
      <pageSetup scale="79" fitToHeight="0" orientation="portrait" r:id="rId3"/>
      <headerFooter>
        <oddHeader>&amp;C&amp;"+,Regular"&amp;20EarthCraft House Worksheet</oddHeader>
        <oddFooter>&amp;Lv.2014.04.01&amp;CEarthCraft House 2014&amp;R&amp;P of &amp;N</oddFooter>
      </headerFooter>
    </customSheetView>
  </customSheetViews>
  <mergeCells count="36">
    <mergeCell ref="E56:G56"/>
    <mergeCell ref="F84:F85"/>
    <mergeCell ref="G84:G85"/>
    <mergeCell ref="H84:H85"/>
    <mergeCell ref="E59:G59"/>
    <mergeCell ref="E65:G65"/>
    <mergeCell ref="E83:G83"/>
    <mergeCell ref="F51:F52"/>
    <mergeCell ref="G51:G52"/>
    <mergeCell ref="E50:G50"/>
    <mergeCell ref="H51:H52"/>
    <mergeCell ref="F54:F55"/>
    <mergeCell ref="G54:G55"/>
    <mergeCell ref="H54:H55"/>
    <mergeCell ref="E53:G53"/>
    <mergeCell ref="E13:G13"/>
    <mergeCell ref="E20:G20"/>
    <mergeCell ref="E27:G27"/>
    <mergeCell ref="E31:G31"/>
    <mergeCell ref="H14:H16"/>
    <mergeCell ref="F14:F16"/>
    <mergeCell ref="G14:G16"/>
    <mergeCell ref="C87:D87"/>
    <mergeCell ref="C77:D77"/>
    <mergeCell ref="C73:D73"/>
    <mergeCell ref="C72:D72"/>
    <mergeCell ref="C9:D9"/>
    <mergeCell ref="C35:D35"/>
    <mergeCell ref="C36:D36"/>
    <mergeCell ref="C38:D38"/>
    <mergeCell ref="C41:D41"/>
    <mergeCell ref="C76:D76"/>
    <mergeCell ref="C17:D17"/>
    <mergeCell ref="C18:D18"/>
    <mergeCell ref="C19:D19"/>
    <mergeCell ref="C26:D26"/>
  </mergeCells>
  <conditionalFormatting sqref="G48:G49">
    <cfRule type="cellIs" dxfId="398" priority="780" operator="equal">
      <formula>"ad"</formula>
    </cfRule>
    <cfRule type="cellIs" dxfId="397" priority="781" operator="equal">
      <formula>"na"</formula>
    </cfRule>
    <cfRule type="cellIs" dxfId="396" priority="782" operator="equal">
      <formula>"n/a"</formula>
    </cfRule>
    <cfRule type="cellIs" dxfId="395" priority="783" operator="equal">
      <formula>"vf"</formula>
    </cfRule>
    <cfRule type="cellIs" dxfId="394" priority="784" operator="equal">
      <formula>"N"</formula>
    </cfRule>
    <cfRule type="cellIs" dxfId="393" priority="785" operator="equal">
      <formula>"Y"</formula>
    </cfRule>
  </conditionalFormatting>
  <conditionalFormatting sqref="G48:G49">
    <cfRule type="cellIs" dxfId="392" priority="644" operator="equal">
      <formula>"RI"</formula>
    </cfRule>
    <cfRule type="cellIs" dxfId="391" priority="645" operator="equal">
      <formula>"ri"</formula>
    </cfRule>
  </conditionalFormatting>
  <conditionalFormatting sqref="G5">
    <cfRule type="cellIs" dxfId="390" priority="494" operator="equal">
      <formula>"ad"</formula>
    </cfRule>
    <cfRule type="cellIs" dxfId="389" priority="495" operator="equal">
      <formula>"na"</formula>
    </cfRule>
    <cfRule type="cellIs" dxfId="388" priority="496" operator="equal">
      <formula>"n/a"</formula>
    </cfRule>
    <cfRule type="cellIs" dxfId="387" priority="497" operator="equal">
      <formula>"vf"</formula>
    </cfRule>
    <cfRule type="cellIs" dxfId="386" priority="498" operator="equal">
      <formula>"N"</formula>
    </cfRule>
    <cfRule type="cellIs" dxfId="385" priority="499" operator="equal">
      <formula>"Y"</formula>
    </cfRule>
  </conditionalFormatting>
  <conditionalFormatting sqref="F5 F48:F49">
    <cfRule type="expression" dxfId="384" priority="492" stopIfTrue="1">
      <formula>F5=E5</formula>
    </cfRule>
    <cfRule type="cellIs" dxfId="383" priority="493" operator="greaterThan">
      <formula>0</formula>
    </cfRule>
  </conditionalFormatting>
  <conditionalFormatting sqref="G5">
    <cfRule type="cellIs" dxfId="382" priority="490" operator="equal">
      <formula>"RI"</formula>
    </cfRule>
    <cfRule type="cellIs" dxfId="381" priority="491" operator="equal">
      <formula>"ri"</formula>
    </cfRule>
  </conditionalFormatting>
  <conditionalFormatting sqref="G5 G48:G49">
    <cfRule type="cellIs" dxfId="380" priority="489" operator="equal">
      <formula>"bv"</formula>
    </cfRule>
  </conditionalFormatting>
  <conditionalFormatting sqref="G8">
    <cfRule type="cellIs" dxfId="379" priority="483" operator="equal">
      <formula>"ad"</formula>
    </cfRule>
    <cfRule type="cellIs" dxfId="378" priority="484" operator="equal">
      <formula>"na"</formula>
    </cfRule>
    <cfRule type="cellIs" dxfId="377" priority="485" operator="equal">
      <formula>"n/a"</formula>
    </cfRule>
    <cfRule type="cellIs" dxfId="376" priority="486" operator="equal">
      <formula>"vf"</formula>
    </cfRule>
    <cfRule type="cellIs" dxfId="375" priority="487" operator="equal">
      <formula>"N"</formula>
    </cfRule>
    <cfRule type="cellIs" dxfId="374" priority="488" operator="equal">
      <formula>"Y"</formula>
    </cfRule>
  </conditionalFormatting>
  <conditionalFormatting sqref="F8">
    <cfRule type="expression" dxfId="373" priority="481" stopIfTrue="1">
      <formula>F8=E8</formula>
    </cfRule>
    <cfRule type="cellIs" dxfId="372" priority="482" operator="greaterThan">
      <formula>0</formula>
    </cfRule>
  </conditionalFormatting>
  <conditionalFormatting sqref="G8">
    <cfRule type="cellIs" dxfId="371" priority="479" operator="equal">
      <formula>"RI"</formula>
    </cfRule>
    <cfRule type="cellIs" dxfId="370" priority="480" operator="equal">
      <formula>"ri"</formula>
    </cfRule>
  </conditionalFormatting>
  <conditionalFormatting sqref="G8">
    <cfRule type="cellIs" dxfId="369" priority="478" operator="equal">
      <formula>"bv"</formula>
    </cfRule>
  </conditionalFormatting>
  <conditionalFormatting sqref="G9">
    <cfRule type="cellIs" dxfId="368" priority="472" operator="equal">
      <formula>"ad"</formula>
    </cfRule>
    <cfRule type="cellIs" dxfId="367" priority="473" operator="equal">
      <formula>"na"</formula>
    </cfRule>
    <cfRule type="cellIs" dxfId="366" priority="474" operator="equal">
      <formula>"n/a"</formula>
    </cfRule>
    <cfRule type="cellIs" dxfId="365" priority="475" operator="equal">
      <formula>"vf"</formula>
    </cfRule>
    <cfRule type="cellIs" dxfId="364" priority="476" operator="equal">
      <formula>"N"</formula>
    </cfRule>
    <cfRule type="cellIs" dxfId="363" priority="477" operator="equal">
      <formula>"Y"</formula>
    </cfRule>
  </conditionalFormatting>
  <conditionalFormatting sqref="F9">
    <cfRule type="expression" dxfId="362" priority="470" stopIfTrue="1">
      <formula>F9=E9</formula>
    </cfRule>
    <cfRule type="cellIs" dxfId="361" priority="471" operator="greaterThan">
      <formula>0</formula>
    </cfRule>
  </conditionalFormatting>
  <conditionalFormatting sqref="G9">
    <cfRule type="cellIs" dxfId="360" priority="468" operator="equal">
      <formula>"RI"</formula>
    </cfRule>
    <cfRule type="cellIs" dxfId="359" priority="469" operator="equal">
      <formula>"ri"</formula>
    </cfRule>
  </conditionalFormatting>
  <conditionalFormatting sqref="G9">
    <cfRule type="cellIs" dxfId="358" priority="467" operator="equal">
      <formula>"bv"</formula>
    </cfRule>
  </conditionalFormatting>
  <conditionalFormatting sqref="G12">
    <cfRule type="cellIs" dxfId="357" priority="461" operator="equal">
      <formula>"ad"</formula>
    </cfRule>
    <cfRule type="cellIs" dxfId="356" priority="462" operator="equal">
      <formula>"na"</formula>
    </cfRule>
    <cfRule type="cellIs" dxfId="355" priority="463" operator="equal">
      <formula>"n/a"</formula>
    </cfRule>
    <cfRule type="cellIs" dxfId="354" priority="464" operator="equal">
      <formula>"vf"</formula>
    </cfRule>
    <cfRule type="cellIs" dxfId="353" priority="465" operator="equal">
      <formula>"N"</formula>
    </cfRule>
    <cfRule type="cellIs" dxfId="352" priority="466" operator="equal">
      <formula>"Y"</formula>
    </cfRule>
  </conditionalFormatting>
  <conditionalFormatting sqref="F12">
    <cfRule type="expression" dxfId="351" priority="459" stopIfTrue="1">
      <formula>F12=E12</formula>
    </cfRule>
    <cfRule type="cellIs" dxfId="350" priority="460" operator="greaterThan">
      <formula>0</formula>
    </cfRule>
  </conditionalFormatting>
  <conditionalFormatting sqref="G12">
    <cfRule type="cellIs" dxfId="349" priority="457" operator="equal">
      <formula>"RI"</formula>
    </cfRule>
    <cfRule type="cellIs" dxfId="348" priority="458" operator="equal">
      <formula>"ri"</formula>
    </cfRule>
  </conditionalFormatting>
  <conditionalFormatting sqref="G12">
    <cfRule type="cellIs" dxfId="347" priority="456" operator="equal">
      <formula>"bv"</formula>
    </cfRule>
  </conditionalFormatting>
  <conditionalFormatting sqref="G14">
    <cfRule type="cellIs" dxfId="346" priority="450" operator="equal">
      <formula>"ad"</formula>
    </cfRule>
    <cfRule type="cellIs" dxfId="345" priority="451" operator="equal">
      <formula>"na"</formula>
    </cfRule>
    <cfRule type="cellIs" dxfId="344" priority="452" operator="equal">
      <formula>"n/a"</formula>
    </cfRule>
    <cfRule type="cellIs" dxfId="343" priority="453" operator="equal">
      <formula>"vf"</formula>
    </cfRule>
    <cfRule type="cellIs" dxfId="342" priority="454" operator="equal">
      <formula>"N"</formula>
    </cfRule>
    <cfRule type="cellIs" dxfId="341" priority="455" operator="equal">
      <formula>"Y"</formula>
    </cfRule>
  </conditionalFormatting>
  <conditionalFormatting sqref="F14">
    <cfRule type="expression" dxfId="340" priority="448" stopIfTrue="1">
      <formula>F14=E14</formula>
    </cfRule>
    <cfRule type="cellIs" dxfId="339" priority="449" operator="greaterThan">
      <formula>0</formula>
    </cfRule>
  </conditionalFormatting>
  <conditionalFormatting sqref="G14">
    <cfRule type="cellIs" dxfId="338" priority="446" operator="equal">
      <formula>"RI"</formula>
    </cfRule>
    <cfRule type="cellIs" dxfId="337" priority="447" operator="equal">
      <formula>"ri"</formula>
    </cfRule>
  </conditionalFormatting>
  <conditionalFormatting sqref="G14">
    <cfRule type="cellIs" dxfId="336" priority="445" operator="equal">
      <formula>"bv"</formula>
    </cfRule>
  </conditionalFormatting>
  <conditionalFormatting sqref="G17">
    <cfRule type="cellIs" dxfId="335" priority="439" operator="equal">
      <formula>"ad"</formula>
    </cfRule>
    <cfRule type="cellIs" dxfId="334" priority="440" operator="equal">
      <formula>"na"</formula>
    </cfRule>
    <cfRule type="cellIs" dxfId="333" priority="441" operator="equal">
      <formula>"n/a"</formula>
    </cfRule>
    <cfRule type="cellIs" dxfId="332" priority="442" operator="equal">
      <formula>"vf"</formula>
    </cfRule>
    <cfRule type="cellIs" dxfId="331" priority="443" operator="equal">
      <formula>"N"</formula>
    </cfRule>
    <cfRule type="cellIs" dxfId="330" priority="444" operator="equal">
      <formula>"Y"</formula>
    </cfRule>
  </conditionalFormatting>
  <conditionalFormatting sqref="F17">
    <cfRule type="expression" dxfId="329" priority="437" stopIfTrue="1">
      <formula>F17=E17</formula>
    </cfRule>
    <cfRule type="cellIs" dxfId="328" priority="438" operator="greaterThan">
      <formula>0</formula>
    </cfRule>
  </conditionalFormatting>
  <conditionalFormatting sqref="G17">
    <cfRule type="cellIs" dxfId="327" priority="435" operator="equal">
      <formula>"RI"</formula>
    </cfRule>
    <cfRule type="cellIs" dxfId="326" priority="436" operator="equal">
      <formula>"ri"</formula>
    </cfRule>
  </conditionalFormatting>
  <conditionalFormatting sqref="G17">
    <cfRule type="cellIs" dxfId="325" priority="434" operator="equal">
      <formula>"bv"</formula>
    </cfRule>
  </conditionalFormatting>
  <conditionalFormatting sqref="G18">
    <cfRule type="cellIs" dxfId="324" priority="428" operator="equal">
      <formula>"ad"</formula>
    </cfRule>
    <cfRule type="cellIs" dxfId="323" priority="429" operator="equal">
      <formula>"na"</formula>
    </cfRule>
    <cfRule type="cellIs" dxfId="322" priority="430" operator="equal">
      <formula>"n/a"</formula>
    </cfRule>
    <cfRule type="cellIs" dxfId="321" priority="431" operator="equal">
      <formula>"vf"</formula>
    </cfRule>
    <cfRule type="cellIs" dxfId="320" priority="432" operator="equal">
      <formula>"N"</formula>
    </cfRule>
    <cfRule type="cellIs" dxfId="319" priority="433" operator="equal">
      <formula>"Y"</formula>
    </cfRule>
  </conditionalFormatting>
  <conditionalFormatting sqref="F18">
    <cfRule type="expression" dxfId="318" priority="426" stopIfTrue="1">
      <formula>F18=E18</formula>
    </cfRule>
    <cfRule type="cellIs" dxfId="317" priority="427" operator="greaterThan">
      <formula>0</formula>
    </cfRule>
  </conditionalFormatting>
  <conditionalFormatting sqref="G18">
    <cfRule type="cellIs" dxfId="316" priority="424" operator="equal">
      <formula>"RI"</formula>
    </cfRule>
    <cfRule type="cellIs" dxfId="315" priority="425" operator="equal">
      <formula>"ri"</formula>
    </cfRule>
  </conditionalFormatting>
  <conditionalFormatting sqref="G18">
    <cfRule type="cellIs" dxfId="314" priority="423" operator="equal">
      <formula>"bv"</formula>
    </cfRule>
  </conditionalFormatting>
  <conditionalFormatting sqref="G19">
    <cfRule type="cellIs" dxfId="313" priority="417" operator="equal">
      <formula>"ad"</formula>
    </cfRule>
    <cfRule type="cellIs" dxfId="312" priority="418" operator="equal">
      <formula>"na"</formula>
    </cfRule>
    <cfRule type="cellIs" dxfId="311" priority="419" operator="equal">
      <formula>"n/a"</formula>
    </cfRule>
    <cfRule type="cellIs" dxfId="310" priority="420" operator="equal">
      <formula>"vf"</formula>
    </cfRule>
    <cfRule type="cellIs" dxfId="309" priority="421" operator="equal">
      <formula>"N"</formula>
    </cfRule>
    <cfRule type="cellIs" dxfId="308" priority="422" operator="equal">
      <formula>"Y"</formula>
    </cfRule>
  </conditionalFormatting>
  <conditionalFormatting sqref="F19">
    <cfRule type="expression" dxfId="307" priority="415" stopIfTrue="1">
      <formula>F19=E19</formula>
    </cfRule>
    <cfRule type="cellIs" dxfId="306" priority="416" operator="greaterThan">
      <formula>0</formula>
    </cfRule>
  </conditionalFormatting>
  <conditionalFormatting sqref="G19">
    <cfRule type="cellIs" dxfId="305" priority="413" operator="equal">
      <formula>"RI"</formula>
    </cfRule>
    <cfRule type="cellIs" dxfId="304" priority="414" operator="equal">
      <formula>"ri"</formula>
    </cfRule>
  </conditionalFormatting>
  <conditionalFormatting sqref="G19">
    <cfRule type="cellIs" dxfId="303" priority="412" operator="equal">
      <formula>"bv"</formula>
    </cfRule>
  </conditionalFormatting>
  <conditionalFormatting sqref="G21:G23">
    <cfRule type="cellIs" dxfId="302" priority="406" operator="equal">
      <formula>"ad"</formula>
    </cfRule>
    <cfRule type="cellIs" dxfId="301" priority="407" operator="equal">
      <formula>"na"</formula>
    </cfRule>
    <cfRule type="cellIs" dxfId="300" priority="408" operator="equal">
      <formula>"n/a"</formula>
    </cfRule>
    <cfRule type="cellIs" dxfId="299" priority="409" operator="equal">
      <formula>"vf"</formula>
    </cfRule>
    <cfRule type="cellIs" dxfId="298" priority="410" operator="equal">
      <formula>"N"</formula>
    </cfRule>
    <cfRule type="cellIs" dxfId="297" priority="411" operator="equal">
      <formula>"Y"</formula>
    </cfRule>
  </conditionalFormatting>
  <conditionalFormatting sqref="F21:F23">
    <cfRule type="expression" dxfId="296" priority="404" stopIfTrue="1">
      <formula>F21=E21</formula>
    </cfRule>
    <cfRule type="cellIs" dxfId="295" priority="405" operator="greaterThan">
      <formula>0</formula>
    </cfRule>
  </conditionalFormatting>
  <conditionalFormatting sqref="G21:G23">
    <cfRule type="cellIs" dxfId="294" priority="402" operator="equal">
      <formula>"RI"</formula>
    </cfRule>
    <cfRule type="cellIs" dxfId="293" priority="403" operator="equal">
      <formula>"ri"</formula>
    </cfRule>
  </conditionalFormatting>
  <conditionalFormatting sqref="G21:G23">
    <cfRule type="cellIs" dxfId="292" priority="401" operator="equal">
      <formula>"bv"</formula>
    </cfRule>
  </conditionalFormatting>
  <conditionalFormatting sqref="G26">
    <cfRule type="cellIs" dxfId="291" priority="395" operator="equal">
      <formula>"ad"</formula>
    </cfRule>
    <cfRule type="cellIs" dxfId="290" priority="396" operator="equal">
      <formula>"na"</formula>
    </cfRule>
    <cfRule type="cellIs" dxfId="289" priority="397" operator="equal">
      <formula>"n/a"</formula>
    </cfRule>
    <cfRule type="cellIs" dxfId="288" priority="398" operator="equal">
      <formula>"vf"</formula>
    </cfRule>
    <cfRule type="cellIs" dxfId="287" priority="399" operator="equal">
      <formula>"N"</formula>
    </cfRule>
    <cfRule type="cellIs" dxfId="286" priority="400" operator="equal">
      <formula>"Y"</formula>
    </cfRule>
  </conditionalFormatting>
  <conditionalFormatting sqref="F26">
    <cfRule type="expression" dxfId="285" priority="393" stopIfTrue="1">
      <formula>F26=E26</formula>
    </cfRule>
    <cfRule type="cellIs" dxfId="284" priority="394" operator="greaterThan">
      <formula>0</formula>
    </cfRule>
  </conditionalFormatting>
  <conditionalFormatting sqref="G26">
    <cfRule type="cellIs" dxfId="283" priority="391" operator="equal">
      <formula>"RI"</formula>
    </cfRule>
    <cfRule type="cellIs" dxfId="282" priority="392" operator="equal">
      <formula>"ri"</formula>
    </cfRule>
  </conditionalFormatting>
  <conditionalFormatting sqref="G26">
    <cfRule type="cellIs" dxfId="281" priority="390" operator="equal">
      <formula>"bv"</formula>
    </cfRule>
  </conditionalFormatting>
  <conditionalFormatting sqref="G28">
    <cfRule type="cellIs" dxfId="280" priority="373" operator="equal">
      <formula>"ad"</formula>
    </cfRule>
    <cfRule type="cellIs" dxfId="279" priority="374" operator="equal">
      <formula>"na"</formula>
    </cfRule>
    <cfRule type="cellIs" dxfId="278" priority="375" operator="equal">
      <formula>"n/a"</formula>
    </cfRule>
    <cfRule type="cellIs" dxfId="277" priority="376" operator="equal">
      <formula>"vf"</formula>
    </cfRule>
    <cfRule type="cellIs" dxfId="276" priority="377" operator="equal">
      <formula>"N"</formula>
    </cfRule>
    <cfRule type="cellIs" dxfId="275" priority="378" operator="equal">
      <formula>"Y"</formula>
    </cfRule>
  </conditionalFormatting>
  <conditionalFormatting sqref="F28">
    <cfRule type="expression" dxfId="274" priority="371" stopIfTrue="1">
      <formula>F28=E28</formula>
    </cfRule>
    <cfRule type="cellIs" dxfId="273" priority="372" operator="greaterThan">
      <formula>0</formula>
    </cfRule>
  </conditionalFormatting>
  <conditionalFormatting sqref="G28">
    <cfRule type="cellIs" dxfId="272" priority="369" operator="equal">
      <formula>"RI"</formula>
    </cfRule>
    <cfRule type="cellIs" dxfId="271" priority="370" operator="equal">
      <formula>"ri"</formula>
    </cfRule>
  </conditionalFormatting>
  <conditionalFormatting sqref="G28">
    <cfRule type="cellIs" dxfId="270" priority="368" operator="equal">
      <formula>"bv"</formula>
    </cfRule>
  </conditionalFormatting>
  <conditionalFormatting sqref="G29">
    <cfRule type="cellIs" dxfId="269" priority="362" operator="equal">
      <formula>"ad"</formula>
    </cfRule>
    <cfRule type="cellIs" dxfId="268" priority="363" operator="equal">
      <formula>"na"</formula>
    </cfRule>
    <cfRule type="cellIs" dxfId="267" priority="364" operator="equal">
      <formula>"n/a"</formula>
    </cfRule>
    <cfRule type="cellIs" dxfId="266" priority="365" operator="equal">
      <formula>"vf"</formula>
    </cfRule>
    <cfRule type="cellIs" dxfId="265" priority="366" operator="equal">
      <formula>"N"</formula>
    </cfRule>
    <cfRule type="cellIs" dxfId="264" priority="367" operator="equal">
      <formula>"Y"</formula>
    </cfRule>
  </conditionalFormatting>
  <conditionalFormatting sqref="F29">
    <cfRule type="expression" dxfId="263" priority="360" stopIfTrue="1">
      <formula>F29=E29</formula>
    </cfRule>
    <cfRule type="cellIs" dxfId="262" priority="361" operator="greaterThan">
      <formula>0</formula>
    </cfRule>
  </conditionalFormatting>
  <conditionalFormatting sqref="G29">
    <cfRule type="cellIs" dxfId="261" priority="358" operator="equal">
      <formula>"RI"</formula>
    </cfRule>
    <cfRule type="cellIs" dxfId="260" priority="359" operator="equal">
      <formula>"ri"</formula>
    </cfRule>
  </conditionalFormatting>
  <conditionalFormatting sqref="G29">
    <cfRule type="cellIs" dxfId="259" priority="357" operator="equal">
      <formula>"bv"</formula>
    </cfRule>
  </conditionalFormatting>
  <conditionalFormatting sqref="G30">
    <cfRule type="cellIs" dxfId="258" priority="351" operator="equal">
      <formula>"ad"</formula>
    </cfRule>
    <cfRule type="cellIs" dxfId="257" priority="352" operator="equal">
      <formula>"na"</formula>
    </cfRule>
    <cfRule type="cellIs" dxfId="256" priority="353" operator="equal">
      <formula>"n/a"</formula>
    </cfRule>
    <cfRule type="cellIs" dxfId="255" priority="354" operator="equal">
      <formula>"vf"</formula>
    </cfRule>
    <cfRule type="cellIs" dxfId="254" priority="355" operator="equal">
      <formula>"N"</formula>
    </cfRule>
    <cfRule type="cellIs" dxfId="253" priority="356" operator="equal">
      <formula>"Y"</formula>
    </cfRule>
  </conditionalFormatting>
  <conditionalFormatting sqref="F30">
    <cfRule type="expression" dxfId="252" priority="349" stopIfTrue="1">
      <formula>F30=E30</formula>
    </cfRule>
    <cfRule type="cellIs" dxfId="251" priority="350" operator="greaterThan">
      <formula>0</formula>
    </cfRule>
  </conditionalFormatting>
  <conditionalFormatting sqref="G30">
    <cfRule type="cellIs" dxfId="250" priority="347" operator="equal">
      <formula>"RI"</formula>
    </cfRule>
    <cfRule type="cellIs" dxfId="249" priority="348" operator="equal">
      <formula>"ri"</formula>
    </cfRule>
  </conditionalFormatting>
  <conditionalFormatting sqref="G30">
    <cfRule type="cellIs" dxfId="248" priority="346" operator="equal">
      <formula>"bv"</formula>
    </cfRule>
  </conditionalFormatting>
  <conditionalFormatting sqref="G32">
    <cfRule type="cellIs" dxfId="247" priority="340" operator="equal">
      <formula>"ad"</formula>
    </cfRule>
    <cfRule type="cellIs" dxfId="246" priority="341" operator="equal">
      <formula>"na"</formula>
    </cfRule>
    <cfRule type="cellIs" dxfId="245" priority="342" operator="equal">
      <formula>"n/a"</formula>
    </cfRule>
    <cfRule type="cellIs" dxfId="244" priority="343" operator="equal">
      <formula>"vf"</formula>
    </cfRule>
    <cfRule type="cellIs" dxfId="243" priority="344" operator="equal">
      <formula>"N"</formula>
    </cfRule>
    <cfRule type="cellIs" dxfId="242" priority="345" operator="equal">
      <formula>"Y"</formula>
    </cfRule>
  </conditionalFormatting>
  <conditionalFormatting sqref="F32">
    <cfRule type="expression" dxfId="241" priority="338" stopIfTrue="1">
      <formula>F32=E32</formula>
    </cfRule>
    <cfRule type="cellIs" dxfId="240" priority="339" operator="greaterThan">
      <formula>0</formula>
    </cfRule>
  </conditionalFormatting>
  <conditionalFormatting sqref="G32">
    <cfRule type="cellIs" dxfId="239" priority="336" operator="equal">
      <formula>"RI"</formula>
    </cfRule>
    <cfRule type="cellIs" dxfId="238" priority="337" operator="equal">
      <formula>"ri"</formula>
    </cfRule>
  </conditionalFormatting>
  <conditionalFormatting sqref="G32">
    <cfRule type="cellIs" dxfId="237" priority="335" operator="equal">
      <formula>"bv"</formula>
    </cfRule>
  </conditionalFormatting>
  <conditionalFormatting sqref="G33">
    <cfRule type="cellIs" dxfId="236" priority="329" operator="equal">
      <formula>"ad"</formula>
    </cfRule>
    <cfRule type="cellIs" dxfId="235" priority="330" operator="equal">
      <formula>"na"</formula>
    </cfRule>
    <cfRule type="cellIs" dxfId="234" priority="331" operator="equal">
      <formula>"n/a"</formula>
    </cfRule>
    <cfRule type="cellIs" dxfId="233" priority="332" operator="equal">
      <formula>"vf"</formula>
    </cfRule>
    <cfRule type="cellIs" dxfId="232" priority="333" operator="equal">
      <formula>"N"</formula>
    </cfRule>
    <cfRule type="cellIs" dxfId="231" priority="334" operator="equal">
      <formula>"Y"</formula>
    </cfRule>
  </conditionalFormatting>
  <conditionalFormatting sqref="F33">
    <cfRule type="expression" dxfId="230" priority="327" stopIfTrue="1">
      <formula>F33=E33</formula>
    </cfRule>
    <cfRule type="cellIs" dxfId="229" priority="328" operator="greaterThan">
      <formula>0</formula>
    </cfRule>
  </conditionalFormatting>
  <conditionalFormatting sqref="G33">
    <cfRule type="cellIs" dxfId="228" priority="325" operator="equal">
      <formula>"RI"</formula>
    </cfRule>
    <cfRule type="cellIs" dxfId="227" priority="326" operator="equal">
      <formula>"ri"</formula>
    </cfRule>
  </conditionalFormatting>
  <conditionalFormatting sqref="G33">
    <cfRule type="cellIs" dxfId="226" priority="324" operator="equal">
      <formula>"bv"</formula>
    </cfRule>
  </conditionalFormatting>
  <conditionalFormatting sqref="G34:G38">
    <cfRule type="cellIs" dxfId="225" priority="318" operator="equal">
      <formula>"ad"</formula>
    </cfRule>
    <cfRule type="cellIs" dxfId="224" priority="319" operator="equal">
      <formula>"na"</formula>
    </cfRule>
    <cfRule type="cellIs" dxfId="223" priority="320" operator="equal">
      <formula>"n/a"</formula>
    </cfRule>
    <cfRule type="cellIs" dxfId="222" priority="321" operator="equal">
      <formula>"vf"</formula>
    </cfRule>
    <cfRule type="cellIs" dxfId="221" priority="322" operator="equal">
      <formula>"N"</formula>
    </cfRule>
    <cfRule type="cellIs" dxfId="220" priority="323" operator="equal">
      <formula>"Y"</formula>
    </cfRule>
  </conditionalFormatting>
  <conditionalFormatting sqref="F34:F38">
    <cfRule type="expression" dxfId="219" priority="316" stopIfTrue="1">
      <formula>F34=E34</formula>
    </cfRule>
    <cfRule type="cellIs" dxfId="218" priority="317" operator="greaterThan">
      <formula>0</formula>
    </cfRule>
  </conditionalFormatting>
  <conditionalFormatting sqref="G34:G38">
    <cfRule type="cellIs" dxfId="217" priority="314" operator="equal">
      <formula>"RI"</formula>
    </cfRule>
    <cfRule type="cellIs" dxfId="216" priority="315" operator="equal">
      <formula>"ri"</formula>
    </cfRule>
  </conditionalFormatting>
  <conditionalFormatting sqref="G34:G38">
    <cfRule type="cellIs" dxfId="215" priority="313" operator="equal">
      <formula>"bv"</formula>
    </cfRule>
  </conditionalFormatting>
  <conditionalFormatting sqref="G41:G42">
    <cfRule type="cellIs" dxfId="214" priority="307" operator="equal">
      <formula>"ad"</formula>
    </cfRule>
    <cfRule type="cellIs" dxfId="213" priority="308" operator="equal">
      <formula>"na"</formula>
    </cfRule>
    <cfRule type="cellIs" dxfId="212" priority="309" operator="equal">
      <formula>"n/a"</formula>
    </cfRule>
    <cfRule type="cellIs" dxfId="211" priority="310" operator="equal">
      <formula>"vf"</formula>
    </cfRule>
    <cfRule type="cellIs" dxfId="210" priority="311" operator="equal">
      <formula>"N"</formula>
    </cfRule>
    <cfRule type="cellIs" dxfId="209" priority="312" operator="equal">
      <formula>"Y"</formula>
    </cfRule>
  </conditionalFormatting>
  <conditionalFormatting sqref="F41:F42">
    <cfRule type="expression" dxfId="208" priority="305" stopIfTrue="1">
      <formula>F41=E41</formula>
    </cfRule>
    <cfRule type="cellIs" dxfId="207" priority="306" operator="greaterThan">
      <formula>0</formula>
    </cfRule>
  </conditionalFormatting>
  <conditionalFormatting sqref="G41:G42">
    <cfRule type="cellIs" dxfId="206" priority="303" operator="equal">
      <formula>"RI"</formula>
    </cfRule>
    <cfRule type="cellIs" dxfId="205" priority="304" operator="equal">
      <formula>"ri"</formula>
    </cfRule>
  </conditionalFormatting>
  <conditionalFormatting sqref="G41:G42">
    <cfRule type="cellIs" dxfId="204" priority="302" operator="equal">
      <formula>"bv"</formula>
    </cfRule>
  </conditionalFormatting>
  <conditionalFormatting sqref="G45">
    <cfRule type="cellIs" dxfId="203" priority="296" operator="equal">
      <formula>"ad"</formula>
    </cfRule>
    <cfRule type="cellIs" dxfId="202" priority="297" operator="equal">
      <formula>"na"</formula>
    </cfRule>
    <cfRule type="cellIs" dxfId="201" priority="298" operator="equal">
      <formula>"n/a"</formula>
    </cfRule>
    <cfRule type="cellIs" dxfId="200" priority="299" operator="equal">
      <formula>"vf"</formula>
    </cfRule>
    <cfRule type="cellIs" dxfId="199" priority="300" operator="equal">
      <formula>"N"</formula>
    </cfRule>
    <cfRule type="cellIs" dxfId="198" priority="301" operator="equal">
      <formula>"Y"</formula>
    </cfRule>
  </conditionalFormatting>
  <conditionalFormatting sqref="F45">
    <cfRule type="expression" dxfId="197" priority="294" stopIfTrue="1">
      <formula>F45=E45</formula>
    </cfRule>
    <cfRule type="cellIs" dxfId="196" priority="295" operator="greaterThan">
      <formula>0</formula>
    </cfRule>
  </conditionalFormatting>
  <conditionalFormatting sqref="G45">
    <cfRule type="cellIs" dxfId="195" priority="292" operator="equal">
      <formula>"RI"</formula>
    </cfRule>
    <cfRule type="cellIs" dxfId="194" priority="293" operator="equal">
      <formula>"ri"</formula>
    </cfRule>
  </conditionalFormatting>
  <conditionalFormatting sqref="G45">
    <cfRule type="cellIs" dxfId="193" priority="291" operator="equal">
      <formula>"bv"</formula>
    </cfRule>
  </conditionalFormatting>
  <conditionalFormatting sqref="G51">
    <cfRule type="cellIs" dxfId="192" priority="263" operator="equal">
      <formula>"ad"</formula>
    </cfRule>
    <cfRule type="cellIs" dxfId="191" priority="264" operator="equal">
      <formula>"na"</formula>
    </cfRule>
    <cfRule type="cellIs" dxfId="190" priority="265" operator="equal">
      <formula>"n/a"</formula>
    </cfRule>
    <cfRule type="cellIs" dxfId="189" priority="266" operator="equal">
      <formula>"vf"</formula>
    </cfRule>
    <cfRule type="cellIs" dxfId="188" priority="267" operator="equal">
      <formula>"N"</formula>
    </cfRule>
    <cfRule type="cellIs" dxfId="187" priority="268" operator="equal">
      <formula>"Y"</formula>
    </cfRule>
  </conditionalFormatting>
  <conditionalFormatting sqref="F51">
    <cfRule type="expression" dxfId="186" priority="261" stopIfTrue="1">
      <formula>F51=E51</formula>
    </cfRule>
    <cfRule type="cellIs" dxfId="185" priority="262" operator="greaterThan">
      <formula>0</formula>
    </cfRule>
  </conditionalFormatting>
  <conditionalFormatting sqref="G51">
    <cfRule type="cellIs" dxfId="184" priority="259" operator="equal">
      <formula>"RI"</formula>
    </cfRule>
    <cfRule type="cellIs" dxfId="183" priority="260" operator="equal">
      <formula>"ri"</formula>
    </cfRule>
  </conditionalFormatting>
  <conditionalFormatting sqref="G51">
    <cfRule type="cellIs" dxfId="182" priority="258" operator="equal">
      <formula>"bv"</formula>
    </cfRule>
  </conditionalFormatting>
  <conditionalFormatting sqref="G54">
    <cfRule type="cellIs" dxfId="181" priority="252" operator="equal">
      <formula>"ad"</formula>
    </cfRule>
    <cfRule type="cellIs" dxfId="180" priority="253" operator="equal">
      <formula>"na"</formula>
    </cfRule>
    <cfRule type="cellIs" dxfId="179" priority="254" operator="equal">
      <formula>"n/a"</formula>
    </cfRule>
    <cfRule type="cellIs" dxfId="178" priority="255" operator="equal">
      <formula>"vf"</formula>
    </cfRule>
    <cfRule type="cellIs" dxfId="177" priority="256" operator="equal">
      <formula>"N"</formula>
    </cfRule>
    <cfRule type="cellIs" dxfId="176" priority="257" operator="equal">
      <formula>"Y"</formula>
    </cfRule>
  </conditionalFormatting>
  <conditionalFormatting sqref="F54">
    <cfRule type="expression" dxfId="175" priority="250" stopIfTrue="1">
      <formula>F54=E54</formula>
    </cfRule>
    <cfRule type="cellIs" dxfId="174" priority="251" operator="greaterThan">
      <formula>0</formula>
    </cfRule>
  </conditionalFormatting>
  <conditionalFormatting sqref="G54">
    <cfRule type="cellIs" dxfId="173" priority="248" operator="equal">
      <formula>"RI"</formula>
    </cfRule>
    <cfRule type="cellIs" dxfId="172" priority="249" operator="equal">
      <formula>"ri"</formula>
    </cfRule>
  </conditionalFormatting>
  <conditionalFormatting sqref="G54">
    <cfRule type="cellIs" dxfId="171" priority="247" operator="equal">
      <formula>"bv"</formula>
    </cfRule>
  </conditionalFormatting>
  <conditionalFormatting sqref="G57:G58">
    <cfRule type="cellIs" dxfId="170" priority="241" operator="equal">
      <formula>"ad"</formula>
    </cfRule>
    <cfRule type="cellIs" dxfId="169" priority="242" operator="equal">
      <formula>"na"</formula>
    </cfRule>
    <cfRule type="cellIs" dxfId="168" priority="243" operator="equal">
      <formula>"n/a"</formula>
    </cfRule>
    <cfRule type="cellIs" dxfId="167" priority="244" operator="equal">
      <formula>"vf"</formula>
    </cfRule>
    <cfRule type="cellIs" dxfId="166" priority="245" operator="equal">
      <formula>"N"</formula>
    </cfRule>
    <cfRule type="cellIs" dxfId="165" priority="246" operator="equal">
      <formula>"Y"</formula>
    </cfRule>
  </conditionalFormatting>
  <conditionalFormatting sqref="F57:F58">
    <cfRule type="expression" dxfId="164" priority="239" stopIfTrue="1">
      <formula>F57=E57</formula>
    </cfRule>
    <cfRule type="cellIs" dxfId="163" priority="240" operator="greaterThan">
      <formula>0</formula>
    </cfRule>
  </conditionalFormatting>
  <conditionalFormatting sqref="G57:G58">
    <cfRule type="cellIs" dxfId="162" priority="237" operator="equal">
      <formula>"RI"</formula>
    </cfRule>
    <cfRule type="cellIs" dxfId="161" priority="238" operator="equal">
      <formula>"ri"</formula>
    </cfRule>
  </conditionalFormatting>
  <conditionalFormatting sqref="G57:G58">
    <cfRule type="cellIs" dxfId="160" priority="236" operator="equal">
      <formula>"bv"</formula>
    </cfRule>
  </conditionalFormatting>
  <conditionalFormatting sqref="G60:G64">
    <cfRule type="cellIs" dxfId="159" priority="230" operator="equal">
      <formula>"ad"</formula>
    </cfRule>
    <cfRule type="cellIs" dxfId="158" priority="231" operator="equal">
      <formula>"na"</formula>
    </cfRule>
    <cfRule type="cellIs" dxfId="157" priority="232" operator="equal">
      <formula>"n/a"</formula>
    </cfRule>
    <cfRule type="cellIs" dxfId="156" priority="233" operator="equal">
      <formula>"vf"</formula>
    </cfRule>
    <cfRule type="cellIs" dxfId="155" priority="234" operator="equal">
      <formula>"N"</formula>
    </cfRule>
    <cfRule type="cellIs" dxfId="154" priority="235" operator="equal">
      <formula>"Y"</formula>
    </cfRule>
  </conditionalFormatting>
  <conditionalFormatting sqref="F60:F64">
    <cfRule type="expression" dxfId="153" priority="228" stopIfTrue="1">
      <formula>F60=E60</formula>
    </cfRule>
    <cfRule type="cellIs" dxfId="152" priority="229" operator="greaterThan">
      <formula>0</formula>
    </cfRule>
  </conditionalFormatting>
  <conditionalFormatting sqref="G60:G64">
    <cfRule type="cellIs" dxfId="151" priority="226" operator="equal">
      <formula>"RI"</formula>
    </cfRule>
    <cfRule type="cellIs" dxfId="150" priority="227" operator="equal">
      <formula>"ri"</formula>
    </cfRule>
  </conditionalFormatting>
  <conditionalFormatting sqref="G60:G64">
    <cfRule type="cellIs" dxfId="149" priority="225" operator="equal">
      <formula>"bv"</formula>
    </cfRule>
  </conditionalFormatting>
  <conditionalFormatting sqref="G66:G68">
    <cfRule type="cellIs" dxfId="148" priority="219" operator="equal">
      <formula>"ad"</formula>
    </cfRule>
    <cfRule type="cellIs" dxfId="147" priority="220" operator="equal">
      <formula>"na"</formula>
    </cfRule>
    <cfRule type="cellIs" dxfId="146" priority="221" operator="equal">
      <formula>"n/a"</formula>
    </cfRule>
    <cfRule type="cellIs" dxfId="145" priority="222" operator="equal">
      <formula>"vf"</formula>
    </cfRule>
    <cfRule type="cellIs" dxfId="144" priority="223" operator="equal">
      <formula>"N"</formula>
    </cfRule>
    <cfRule type="cellIs" dxfId="143" priority="224" operator="equal">
      <formula>"Y"</formula>
    </cfRule>
  </conditionalFormatting>
  <conditionalFormatting sqref="F66:F68">
    <cfRule type="expression" dxfId="142" priority="217" stopIfTrue="1">
      <formula>F66=E66</formula>
    </cfRule>
    <cfRule type="cellIs" dxfId="141" priority="218" operator="greaterThan">
      <formula>0</formula>
    </cfRule>
  </conditionalFormatting>
  <conditionalFormatting sqref="G66:G68">
    <cfRule type="cellIs" dxfId="140" priority="215" operator="equal">
      <formula>"RI"</formula>
    </cfRule>
    <cfRule type="cellIs" dxfId="139" priority="216" operator="equal">
      <formula>"ri"</formula>
    </cfRule>
  </conditionalFormatting>
  <conditionalFormatting sqref="G66:G68">
    <cfRule type="cellIs" dxfId="138" priority="214" operator="equal">
      <formula>"bv"</formula>
    </cfRule>
  </conditionalFormatting>
  <conditionalFormatting sqref="G71:G73">
    <cfRule type="cellIs" dxfId="137" priority="208" operator="equal">
      <formula>"ad"</formula>
    </cfRule>
    <cfRule type="cellIs" dxfId="136" priority="209" operator="equal">
      <formula>"na"</formula>
    </cfRule>
    <cfRule type="cellIs" dxfId="135" priority="210" operator="equal">
      <formula>"n/a"</formula>
    </cfRule>
    <cfRule type="cellIs" dxfId="134" priority="211" operator="equal">
      <formula>"vf"</formula>
    </cfRule>
    <cfRule type="cellIs" dxfId="133" priority="212" operator="equal">
      <formula>"N"</formula>
    </cfRule>
    <cfRule type="cellIs" dxfId="132" priority="213" operator="equal">
      <formula>"Y"</formula>
    </cfRule>
  </conditionalFormatting>
  <conditionalFormatting sqref="F71:F73">
    <cfRule type="expression" dxfId="131" priority="206" stopIfTrue="1">
      <formula>F71=E71</formula>
    </cfRule>
    <cfRule type="cellIs" dxfId="130" priority="207" operator="greaterThan">
      <formula>0</formula>
    </cfRule>
  </conditionalFormatting>
  <conditionalFormatting sqref="G71:G73">
    <cfRule type="cellIs" dxfId="129" priority="204" operator="equal">
      <formula>"RI"</formula>
    </cfRule>
    <cfRule type="cellIs" dxfId="128" priority="205" operator="equal">
      <formula>"ri"</formula>
    </cfRule>
  </conditionalFormatting>
  <conditionalFormatting sqref="G71:G73">
    <cfRule type="cellIs" dxfId="127" priority="203" operator="equal">
      <formula>"bv"</formula>
    </cfRule>
  </conditionalFormatting>
  <conditionalFormatting sqref="G76:G80">
    <cfRule type="cellIs" dxfId="126" priority="197" operator="equal">
      <formula>"ad"</formula>
    </cfRule>
    <cfRule type="cellIs" dxfId="125" priority="198" operator="equal">
      <formula>"na"</formula>
    </cfRule>
    <cfRule type="cellIs" dxfId="124" priority="199" operator="equal">
      <formula>"n/a"</formula>
    </cfRule>
    <cfRule type="cellIs" dxfId="123" priority="200" operator="equal">
      <formula>"vf"</formula>
    </cfRule>
    <cfRule type="cellIs" dxfId="122" priority="201" operator="equal">
      <formula>"N"</formula>
    </cfRule>
    <cfRule type="cellIs" dxfId="121" priority="202" operator="equal">
      <formula>"Y"</formula>
    </cfRule>
  </conditionalFormatting>
  <conditionalFormatting sqref="F76:F80">
    <cfRule type="expression" dxfId="120" priority="195" stopIfTrue="1">
      <formula>F76=E76</formula>
    </cfRule>
    <cfRule type="cellIs" dxfId="119" priority="196" operator="greaterThan">
      <formula>0</formula>
    </cfRule>
  </conditionalFormatting>
  <conditionalFormatting sqref="G76:G80">
    <cfRule type="cellIs" dxfId="118" priority="193" operator="equal">
      <formula>"RI"</formula>
    </cfRule>
    <cfRule type="cellIs" dxfId="117" priority="194" operator="equal">
      <formula>"ri"</formula>
    </cfRule>
  </conditionalFormatting>
  <conditionalFormatting sqref="G76:G80">
    <cfRule type="cellIs" dxfId="116" priority="192" operator="equal">
      <formula>"bv"</formula>
    </cfRule>
  </conditionalFormatting>
  <conditionalFormatting sqref="G84">
    <cfRule type="cellIs" dxfId="115" priority="186" operator="equal">
      <formula>"ad"</formula>
    </cfRule>
    <cfRule type="cellIs" dxfId="114" priority="187" operator="equal">
      <formula>"na"</formula>
    </cfRule>
    <cfRule type="cellIs" dxfId="113" priority="188" operator="equal">
      <formula>"n/a"</formula>
    </cfRule>
    <cfRule type="cellIs" dxfId="112" priority="189" operator="equal">
      <formula>"vf"</formula>
    </cfRule>
    <cfRule type="cellIs" dxfId="111" priority="190" operator="equal">
      <formula>"N"</formula>
    </cfRule>
    <cfRule type="cellIs" dxfId="110" priority="191" operator="equal">
      <formula>"Y"</formula>
    </cfRule>
  </conditionalFormatting>
  <conditionalFormatting sqref="F84">
    <cfRule type="expression" dxfId="109" priority="184" stopIfTrue="1">
      <formula>F84=E84</formula>
    </cfRule>
    <cfRule type="cellIs" dxfId="108" priority="185" operator="greaterThan">
      <formula>0</formula>
    </cfRule>
  </conditionalFormatting>
  <conditionalFormatting sqref="G84">
    <cfRule type="cellIs" dxfId="107" priority="182" operator="equal">
      <formula>"RI"</formula>
    </cfRule>
    <cfRule type="cellIs" dxfId="106" priority="183" operator="equal">
      <formula>"ri"</formula>
    </cfRule>
  </conditionalFormatting>
  <conditionalFormatting sqref="G84">
    <cfRule type="cellIs" dxfId="105" priority="181" operator="equal">
      <formula>"bv"</formula>
    </cfRule>
  </conditionalFormatting>
  <conditionalFormatting sqref="G87">
    <cfRule type="cellIs" dxfId="104" priority="175" operator="equal">
      <formula>"ad"</formula>
    </cfRule>
    <cfRule type="cellIs" dxfId="103" priority="176" operator="equal">
      <formula>"na"</formula>
    </cfRule>
    <cfRule type="cellIs" dxfId="102" priority="177" operator="equal">
      <formula>"n/a"</formula>
    </cfRule>
    <cfRule type="cellIs" dxfId="101" priority="178" operator="equal">
      <formula>"vf"</formula>
    </cfRule>
    <cfRule type="cellIs" dxfId="100" priority="179" operator="equal">
      <formula>"N"</formula>
    </cfRule>
    <cfRule type="cellIs" dxfId="99" priority="180" operator="equal">
      <formula>"Y"</formula>
    </cfRule>
  </conditionalFormatting>
  <conditionalFormatting sqref="F87">
    <cfRule type="expression" dxfId="98" priority="173" stopIfTrue="1">
      <formula>F87=E87</formula>
    </cfRule>
    <cfRule type="cellIs" dxfId="97" priority="174" operator="greaterThan">
      <formula>0</formula>
    </cfRule>
  </conditionalFormatting>
  <conditionalFormatting sqref="G87">
    <cfRule type="cellIs" dxfId="96" priority="171" operator="equal">
      <formula>"RI"</formula>
    </cfRule>
    <cfRule type="cellIs" dxfId="95" priority="172" operator="equal">
      <formula>"ri"</formula>
    </cfRule>
  </conditionalFormatting>
  <conditionalFormatting sqref="G87">
    <cfRule type="cellIs" dxfId="94" priority="170" operator="equal">
      <formula>"bv"</formula>
    </cfRule>
  </conditionalFormatting>
  <conditionalFormatting sqref="G13">
    <cfRule type="cellIs" dxfId="93" priority="164" operator="equal">
      <formula>"ad"</formula>
    </cfRule>
    <cfRule type="cellIs" dxfId="92" priority="165" operator="equal">
      <formula>"na"</formula>
    </cfRule>
    <cfRule type="cellIs" dxfId="91" priority="166" operator="equal">
      <formula>"n/a"</formula>
    </cfRule>
    <cfRule type="cellIs" dxfId="90" priority="167" operator="equal">
      <formula>"vf"</formula>
    </cfRule>
    <cfRule type="cellIs" dxfId="89" priority="168" operator="equal">
      <formula>"N"</formula>
    </cfRule>
    <cfRule type="cellIs" dxfId="88" priority="169" operator="equal">
      <formula>"Y"</formula>
    </cfRule>
  </conditionalFormatting>
  <conditionalFormatting sqref="G13">
    <cfRule type="cellIs" dxfId="87" priority="163" operator="equal">
      <formula>"bv"</formula>
    </cfRule>
  </conditionalFormatting>
  <conditionalFormatting sqref="G20">
    <cfRule type="cellIs" dxfId="86" priority="157" operator="equal">
      <formula>"ad"</formula>
    </cfRule>
    <cfRule type="cellIs" dxfId="85" priority="158" operator="equal">
      <formula>"na"</formula>
    </cfRule>
    <cfRule type="cellIs" dxfId="84" priority="159" operator="equal">
      <formula>"n/a"</formula>
    </cfRule>
    <cfRule type="cellIs" dxfId="83" priority="160" operator="equal">
      <formula>"vf"</formula>
    </cfRule>
    <cfRule type="cellIs" dxfId="82" priority="161" operator="equal">
      <formula>"N"</formula>
    </cfRule>
    <cfRule type="cellIs" dxfId="81" priority="162" operator="equal">
      <formula>"Y"</formula>
    </cfRule>
  </conditionalFormatting>
  <conditionalFormatting sqref="G20">
    <cfRule type="cellIs" dxfId="80" priority="156" operator="equal">
      <formula>"bv"</formula>
    </cfRule>
  </conditionalFormatting>
  <conditionalFormatting sqref="G27">
    <cfRule type="cellIs" dxfId="79" priority="80" operator="equal">
      <formula>"ad"</formula>
    </cfRule>
    <cfRule type="cellIs" dxfId="78" priority="81" operator="equal">
      <formula>"na"</formula>
    </cfRule>
    <cfRule type="cellIs" dxfId="77" priority="82" operator="equal">
      <formula>"n/a"</formula>
    </cfRule>
    <cfRule type="cellIs" dxfId="76" priority="83" operator="equal">
      <formula>"vf"</formula>
    </cfRule>
    <cfRule type="cellIs" dxfId="75" priority="84" operator="equal">
      <formula>"N"</formula>
    </cfRule>
    <cfRule type="cellIs" dxfId="74" priority="85" operator="equal">
      <formula>"Y"</formula>
    </cfRule>
  </conditionalFormatting>
  <conditionalFormatting sqref="G27">
    <cfRule type="cellIs" dxfId="73" priority="79" operator="equal">
      <formula>"bv"</formula>
    </cfRule>
  </conditionalFormatting>
  <conditionalFormatting sqref="G31">
    <cfRule type="cellIs" dxfId="72" priority="73" operator="equal">
      <formula>"ad"</formula>
    </cfRule>
    <cfRule type="cellIs" dxfId="71" priority="74" operator="equal">
      <formula>"na"</formula>
    </cfRule>
    <cfRule type="cellIs" dxfId="70" priority="75" operator="equal">
      <formula>"n/a"</formula>
    </cfRule>
    <cfRule type="cellIs" dxfId="69" priority="76" operator="equal">
      <formula>"vf"</formula>
    </cfRule>
    <cfRule type="cellIs" dxfId="68" priority="77" operator="equal">
      <formula>"N"</formula>
    </cfRule>
    <cfRule type="cellIs" dxfId="67" priority="78" operator="equal">
      <formula>"Y"</formula>
    </cfRule>
  </conditionalFormatting>
  <conditionalFormatting sqref="G31">
    <cfRule type="cellIs" dxfId="66" priority="72" operator="equal">
      <formula>"bv"</formula>
    </cfRule>
  </conditionalFormatting>
  <conditionalFormatting sqref="G50">
    <cfRule type="cellIs" dxfId="65" priority="59" operator="equal">
      <formula>"ad"</formula>
    </cfRule>
    <cfRule type="cellIs" dxfId="64" priority="60" operator="equal">
      <formula>"na"</formula>
    </cfRule>
    <cfRule type="cellIs" dxfId="63" priority="61" operator="equal">
      <formula>"n/a"</formula>
    </cfRule>
    <cfRule type="cellIs" dxfId="62" priority="62" operator="equal">
      <formula>"vf"</formula>
    </cfRule>
    <cfRule type="cellIs" dxfId="61" priority="63" operator="equal">
      <formula>"N"</formula>
    </cfRule>
    <cfRule type="cellIs" dxfId="60" priority="64" operator="equal">
      <formula>"Y"</formula>
    </cfRule>
  </conditionalFormatting>
  <conditionalFormatting sqref="G50">
    <cfRule type="cellIs" dxfId="59" priority="58" operator="equal">
      <formula>"bv"</formula>
    </cfRule>
  </conditionalFormatting>
  <conditionalFormatting sqref="G53">
    <cfRule type="cellIs" dxfId="58" priority="52" operator="equal">
      <formula>"ad"</formula>
    </cfRule>
    <cfRule type="cellIs" dxfId="57" priority="53" operator="equal">
      <formula>"na"</formula>
    </cfRule>
    <cfRule type="cellIs" dxfId="56" priority="54" operator="equal">
      <formula>"n/a"</formula>
    </cfRule>
    <cfRule type="cellIs" dxfId="55" priority="55" operator="equal">
      <formula>"vf"</formula>
    </cfRule>
    <cfRule type="cellIs" dxfId="54" priority="56" operator="equal">
      <formula>"N"</formula>
    </cfRule>
    <cfRule type="cellIs" dxfId="53" priority="57" operator="equal">
      <formula>"Y"</formula>
    </cfRule>
  </conditionalFormatting>
  <conditionalFormatting sqref="G53">
    <cfRule type="cellIs" dxfId="52" priority="51" operator="equal">
      <formula>"bv"</formula>
    </cfRule>
  </conditionalFormatting>
  <conditionalFormatting sqref="G56">
    <cfRule type="cellIs" dxfId="51" priority="45" operator="equal">
      <formula>"ad"</formula>
    </cfRule>
    <cfRule type="cellIs" dxfId="50" priority="46" operator="equal">
      <formula>"na"</formula>
    </cfRule>
    <cfRule type="cellIs" dxfId="49" priority="47" operator="equal">
      <formula>"n/a"</formula>
    </cfRule>
    <cfRule type="cellIs" dxfId="48" priority="48" operator="equal">
      <formula>"vf"</formula>
    </cfRule>
    <cfRule type="cellIs" dxfId="47" priority="49" operator="equal">
      <formula>"N"</formula>
    </cfRule>
    <cfRule type="cellIs" dxfId="46" priority="50" operator="equal">
      <formula>"Y"</formula>
    </cfRule>
  </conditionalFormatting>
  <conditionalFormatting sqref="G56">
    <cfRule type="cellIs" dxfId="45" priority="44" operator="equal">
      <formula>"bv"</formula>
    </cfRule>
  </conditionalFormatting>
  <conditionalFormatting sqref="G59">
    <cfRule type="cellIs" dxfId="44" priority="38" operator="equal">
      <formula>"ad"</formula>
    </cfRule>
    <cfRule type="cellIs" dxfId="43" priority="39" operator="equal">
      <formula>"na"</formula>
    </cfRule>
    <cfRule type="cellIs" dxfId="42" priority="40" operator="equal">
      <formula>"n/a"</formula>
    </cfRule>
    <cfRule type="cellIs" dxfId="41" priority="41" operator="equal">
      <formula>"vf"</formula>
    </cfRule>
    <cfRule type="cellIs" dxfId="40" priority="42" operator="equal">
      <formula>"N"</formula>
    </cfRule>
    <cfRule type="cellIs" dxfId="39" priority="43" operator="equal">
      <formula>"Y"</formula>
    </cfRule>
  </conditionalFormatting>
  <conditionalFormatting sqref="G59">
    <cfRule type="cellIs" dxfId="38" priority="37" operator="equal">
      <formula>"bv"</formula>
    </cfRule>
  </conditionalFormatting>
  <conditionalFormatting sqref="G65">
    <cfRule type="cellIs" dxfId="37" priority="31" operator="equal">
      <formula>"ad"</formula>
    </cfRule>
    <cfRule type="cellIs" dxfId="36" priority="32" operator="equal">
      <formula>"na"</formula>
    </cfRule>
    <cfRule type="cellIs" dxfId="35" priority="33" operator="equal">
      <formula>"n/a"</formula>
    </cfRule>
    <cfRule type="cellIs" dxfId="34" priority="34" operator="equal">
      <formula>"vf"</formula>
    </cfRule>
    <cfRule type="cellIs" dxfId="33" priority="35" operator="equal">
      <formula>"N"</formula>
    </cfRule>
    <cfRule type="cellIs" dxfId="32" priority="36" operator="equal">
      <formula>"Y"</formula>
    </cfRule>
  </conditionalFormatting>
  <conditionalFormatting sqref="G65">
    <cfRule type="cellIs" dxfId="31" priority="30" operator="equal">
      <formula>"bv"</formula>
    </cfRule>
  </conditionalFormatting>
  <conditionalFormatting sqref="G83">
    <cfRule type="cellIs" dxfId="30" priority="24" operator="equal">
      <formula>"ad"</formula>
    </cfRule>
    <cfRule type="cellIs" dxfId="29" priority="25" operator="equal">
      <formula>"na"</formula>
    </cfRule>
    <cfRule type="cellIs" dxfId="28" priority="26" operator="equal">
      <formula>"n/a"</formula>
    </cfRule>
    <cfRule type="cellIs" dxfId="27" priority="27" operator="equal">
      <formula>"vf"</formula>
    </cfRule>
    <cfRule type="cellIs" dxfId="26" priority="28" operator="equal">
      <formula>"N"</formula>
    </cfRule>
    <cfRule type="cellIs" dxfId="25" priority="29" operator="equal">
      <formula>"Y"</formula>
    </cfRule>
  </conditionalFormatting>
  <conditionalFormatting sqref="G83">
    <cfRule type="cellIs" dxfId="24" priority="23" operator="equal">
      <formula>"bv"</formula>
    </cfRule>
  </conditionalFormatting>
  <conditionalFormatting sqref="G46">
    <cfRule type="cellIs" dxfId="23" priority="17" operator="equal">
      <formula>"ad"</formula>
    </cfRule>
    <cfRule type="cellIs" dxfId="22" priority="18" operator="equal">
      <formula>"na"</formula>
    </cfRule>
    <cfRule type="cellIs" dxfId="21" priority="19" operator="equal">
      <formula>"n/a"</formula>
    </cfRule>
    <cfRule type="cellIs" dxfId="20" priority="20" operator="equal">
      <formula>"vf"</formula>
    </cfRule>
    <cfRule type="cellIs" dxfId="19" priority="21" operator="equal">
      <formula>"N"</formula>
    </cfRule>
    <cfRule type="cellIs" dxfId="18" priority="22" operator="equal">
      <formula>"Y"</formula>
    </cfRule>
  </conditionalFormatting>
  <conditionalFormatting sqref="F46">
    <cfRule type="expression" dxfId="17" priority="15" stopIfTrue="1">
      <formula>F46=E46</formula>
    </cfRule>
    <cfRule type="cellIs" dxfId="16" priority="16" operator="greaterThan">
      <formula>0</formula>
    </cfRule>
  </conditionalFormatting>
  <conditionalFormatting sqref="G46">
    <cfRule type="cellIs" dxfId="15" priority="13" operator="equal">
      <formula>"RI"</formula>
    </cfRule>
    <cfRule type="cellIs" dxfId="14" priority="14" operator="equal">
      <formula>"ri"</formula>
    </cfRule>
  </conditionalFormatting>
  <conditionalFormatting sqref="G46">
    <cfRule type="cellIs" dxfId="13" priority="12" operator="equal">
      <formula>"bv"</formula>
    </cfRule>
  </conditionalFormatting>
  <conditionalFormatting sqref="G47">
    <cfRule type="cellIs" dxfId="12" priority="6" operator="equal">
      <formula>"ad"</formula>
    </cfRule>
    <cfRule type="cellIs" dxfId="11" priority="7" operator="equal">
      <formula>"na"</formula>
    </cfRule>
    <cfRule type="cellIs" dxfId="10" priority="8" operator="equal">
      <formula>"n/a"</formula>
    </cfRule>
    <cfRule type="cellIs" dxfId="9" priority="9" operator="equal">
      <formula>"vf"</formula>
    </cfRule>
    <cfRule type="cellIs" dxfId="8" priority="10" operator="equal">
      <formula>"N"</formula>
    </cfRule>
    <cfRule type="cellIs" dxfId="7" priority="11" operator="equal">
      <formula>"Y"</formula>
    </cfRule>
  </conditionalFormatting>
  <conditionalFormatting sqref="F47">
    <cfRule type="expression" dxfId="6" priority="4" stopIfTrue="1">
      <formula>F47=E47</formula>
    </cfRule>
    <cfRule type="cellIs" dxfId="5" priority="5" operator="greaterThan">
      <formula>0</formula>
    </cfRule>
  </conditionalFormatting>
  <conditionalFormatting sqref="G47">
    <cfRule type="cellIs" dxfId="4" priority="2" operator="equal">
      <formula>"RI"</formula>
    </cfRule>
    <cfRule type="cellIs" dxfId="3" priority="3" operator="equal">
      <formula>"ri"</formula>
    </cfRule>
  </conditionalFormatting>
  <conditionalFormatting sqref="G47">
    <cfRule type="cellIs" dxfId="2" priority="1" operator="equal">
      <formula>"bv"</formula>
    </cfRule>
  </conditionalFormatting>
  <pageMargins left="0.25" right="0.25" top="0.75" bottom="0.75" header="0.3" footer="0.3"/>
  <pageSetup scale="79" fitToHeight="0" orientation="portrait" r:id="rId4"/>
  <headerFooter>
    <oddHeader>&amp;C&amp;"+,Regular"&amp;20EarthCraft House Worksheet</oddHeader>
    <oddFooter>&amp;Lv.2014.04.01&amp;CEarthCraft House 2014&amp;R&amp;P of &amp;N</oddFooter>
  </headerFooter>
  <rowBreaks count="1" manualBreakCount="1">
    <brk id="43"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dimension ref="A1:K51"/>
  <sheetViews>
    <sheetView showGridLines="0" view="pageLayout" topLeftCell="A37" zoomScaleNormal="100" zoomScaleSheetLayoutView="100" workbookViewId="0">
      <selection activeCell="G51" sqref="A49:H51"/>
    </sheetView>
  </sheetViews>
  <sheetFormatPr defaultColWidth="9.1796875" defaultRowHeight="10.5" x14ac:dyDescent="0.25"/>
  <cols>
    <col min="1" max="1" width="13.1796875" style="1001" customWidth="1"/>
    <col min="2" max="2" width="17.453125" style="1001" customWidth="1"/>
    <col min="3" max="3" width="8.7265625" style="1001" customWidth="1"/>
    <col min="4" max="4" width="9.26953125" style="1001" customWidth="1"/>
    <col min="5" max="5" width="9.54296875" style="1001" customWidth="1"/>
    <col min="6" max="6" width="12.453125" style="1001" customWidth="1"/>
    <col min="7" max="7" width="8.7265625" style="1001" customWidth="1"/>
    <col min="8" max="8" width="11.453125" style="1001" customWidth="1"/>
    <col min="9" max="9" width="0" style="1001" hidden="1" customWidth="1"/>
    <col min="10" max="16384" width="9.1796875" style="1001"/>
  </cols>
  <sheetData>
    <row r="1" spans="1:11" s="984" customFormat="1" ht="14.15" customHeight="1" x14ac:dyDescent="0.25">
      <c r="A1" s="1009" t="str">
        <f>'Cover Sheet'!A2</f>
        <v>Builder Company:</v>
      </c>
      <c r="B1" s="1010"/>
      <c r="C1" s="1011" t="str">
        <f>IF('Cover Sheet'!C2="","",'Cover Sheet'!C2)</f>
        <v/>
      </c>
      <c r="D1" s="1011"/>
      <c r="E1" s="1009" t="str">
        <f>'Cover Sheet'!G2</f>
        <v>House Address:</v>
      </c>
      <c r="F1" s="1012"/>
      <c r="G1" s="1011" t="str">
        <f>IF('Cover Sheet'!I2="","",'Cover Sheet'!I2)</f>
        <v/>
      </c>
      <c r="H1" s="1011"/>
    </row>
    <row r="2" spans="1:11" s="984" customFormat="1" ht="14.15" customHeight="1" x14ac:dyDescent="0.25">
      <c r="A2" s="1009" t="str">
        <f>'Cover Sheet'!A3</f>
        <v>Contact Person:</v>
      </c>
      <c r="B2" s="1012"/>
      <c r="C2" s="1011" t="str">
        <f>IF('Cover Sheet'!C3="","",'Cover Sheet'!C3)</f>
        <v/>
      </c>
      <c r="D2" s="1011"/>
      <c r="E2" s="1009" t="str">
        <f>'Cover Sheet'!G3</f>
        <v>City, State:</v>
      </c>
      <c r="F2" s="1012"/>
      <c r="G2" s="1011" t="str">
        <f>IF('Cover Sheet'!I3="","",'Cover Sheet'!I3)</f>
        <v/>
      </c>
      <c r="H2" s="1011"/>
    </row>
    <row r="3" spans="1:11" s="984" customFormat="1" ht="14.15" customHeight="1" x14ac:dyDescent="0.25">
      <c r="A3" s="1009" t="str">
        <f>'Cover Sheet'!A4</f>
        <v>Phone:</v>
      </c>
      <c r="B3" s="1012"/>
      <c r="C3" s="1011" t="str">
        <f>IF('Cover Sheet'!C4="","",'Cover Sheet'!C4)</f>
        <v/>
      </c>
      <c r="D3" s="1011"/>
      <c r="E3" s="1009" t="str">
        <f>'Cover Sheet'!G4</f>
        <v>Zip Code:</v>
      </c>
      <c r="F3" s="1012"/>
      <c r="G3" s="1011" t="str">
        <f>IF('Cover Sheet'!I4="","",'Cover Sheet'!I4)</f>
        <v/>
      </c>
      <c r="H3" s="1011"/>
    </row>
    <row r="4" spans="1:11" s="984" customFormat="1" ht="14.15" customHeight="1" x14ac:dyDescent="0.25">
      <c r="A4" s="1009" t="str">
        <f>'Cover Sheet'!A5</f>
        <v>Plan Name:</v>
      </c>
      <c r="B4" s="1013"/>
      <c r="C4" s="1011" t="str">
        <f>IF('Cover Sheet'!C5="","",'Cover Sheet'!C5)</f>
        <v/>
      </c>
      <c r="D4" s="1011"/>
      <c r="E4" s="1009" t="str">
        <f>'Cover Sheet'!G5</f>
        <v>Lot #:</v>
      </c>
      <c r="F4" s="1012"/>
      <c r="G4" s="1011" t="str">
        <f>IF('Cover Sheet'!I5="","",'Cover Sheet'!I5)</f>
        <v/>
      </c>
      <c r="H4" s="1011"/>
      <c r="I4" s="985"/>
    </row>
    <row r="5" spans="1:11" s="984" customFormat="1" ht="14.15" customHeight="1" x14ac:dyDescent="0.25">
      <c r="A5" s="1009" t="str">
        <f>'Cover Sheet'!A6</f>
        <v>Technical Advisor:</v>
      </c>
      <c r="B5" s="1013"/>
      <c r="C5" s="1011"/>
      <c r="D5" s="1011"/>
      <c r="E5" s="1009" t="str">
        <f>'Cover Sheet'!G6</f>
        <v>Community:</v>
      </c>
      <c r="F5" s="1012"/>
      <c r="G5" s="1011" t="str">
        <f>IF('Cover Sheet'!I6="","",'Cover Sheet'!I6)</f>
        <v/>
      </c>
      <c r="H5" s="1011"/>
      <c r="I5" s="985"/>
    </row>
    <row r="6" spans="1:11" s="984" customFormat="1" ht="4" customHeight="1" x14ac:dyDescent="0.25">
      <c r="A6" s="1009"/>
      <c r="B6" s="1013"/>
      <c r="C6" s="1014"/>
      <c r="D6" s="1015"/>
      <c r="E6" s="1013"/>
      <c r="F6" s="1016"/>
      <c r="G6" s="1017"/>
      <c r="H6" s="1015"/>
      <c r="I6" s="985"/>
    </row>
    <row r="7" spans="1:11" s="984" customFormat="1" ht="14.15" customHeight="1" x14ac:dyDescent="0.25">
      <c r="A7" s="1018" t="s">
        <v>279</v>
      </c>
      <c r="B7" s="1019"/>
      <c r="C7" s="1014"/>
      <c r="D7" s="1015"/>
      <c r="E7" s="1020" t="s">
        <v>280</v>
      </c>
      <c r="F7" s="1019"/>
      <c r="G7" s="1020" t="s">
        <v>281</v>
      </c>
      <c r="H7" s="1021"/>
      <c r="I7" s="985"/>
    </row>
    <row r="8" spans="1:11" s="985" customFormat="1" ht="4" customHeight="1" thickBot="1" x14ac:dyDescent="0.3">
      <c r="A8" s="987"/>
      <c r="B8" s="986"/>
      <c r="C8" s="986"/>
      <c r="E8" s="987"/>
      <c r="F8" s="986"/>
      <c r="G8" s="987"/>
      <c r="H8" s="986"/>
    </row>
    <row r="9" spans="1:11" s="992" customFormat="1" ht="14.15" customHeight="1" x14ac:dyDescent="0.25">
      <c r="A9" s="988" t="s">
        <v>135</v>
      </c>
      <c r="B9" s="989"/>
      <c r="C9" s="989"/>
      <c r="D9" s="989"/>
      <c r="E9" s="989"/>
      <c r="F9" s="989"/>
      <c r="G9" s="989"/>
      <c r="H9" s="990"/>
      <c r="I9" s="991"/>
    </row>
    <row r="10" spans="1:11" s="999" customFormat="1" ht="14.15" customHeight="1" x14ac:dyDescent="0.35">
      <c r="A10" s="1034" t="s">
        <v>286</v>
      </c>
      <c r="B10" s="1035"/>
      <c r="C10" s="1036"/>
      <c r="D10" s="1037"/>
      <c r="E10" s="1037"/>
      <c r="F10" s="1037"/>
      <c r="G10" s="1037"/>
      <c r="H10" s="1038"/>
      <c r="I10" s="998"/>
      <c r="K10" s="1000"/>
    </row>
    <row r="11" spans="1:11" ht="18" customHeight="1" x14ac:dyDescent="0.25">
      <c r="A11" s="1022" t="s">
        <v>136</v>
      </c>
      <c r="B11" s="1023" t="s">
        <v>137</v>
      </c>
      <c r="C11" s="1023" t="s">
        <v>138</v>
      </c>
      <c r="D11" s="1023" t="s">
        <v>139</v>
      </c>
      <c r="E11" s="1023" t="s">
        <v>140</v>
      </c>
      <c r="F11" s="1023" t="s">
        <v>303</v>
      </c>
      <c r="G11" s="1023" t="s">
        <v>282</v>
      </c>
      <c r="H11" s="1024" t="s">
        <v>302</v>
      </c>
    </row>
    <row r="12" spans="1:11" ht="14.15" customHeight="1" x14ac:dyDescent="0.25">
      <c r="A12" s="1025"/>
      <c r="B12" s="1026">
        <v>-50</v>
      </c>
      <c r="C12" s="1026"/>
      <c r="D12" s="1026"/>
      <c r="E12" s="1026"/>
      <c r="F12" s="1027" t="str">
        <f>IF(ISNUMBER(E12),E12/B$7,"")</f>
        <v/>
      </c>
      <c r="G12" s="1028" t="str">
        <f xml:space="preserve"> IF(ISNUMBER(E12),(E12*60/$H$7),"")</f>
        <v/>
      </c>
      <c r="H12" s="1029" t="str">
        <f>IF(ISNUMBER(E12),IF(F12&gt;0.4,"FAIL", "PASS"), "")</f>
        <v/>
      </c>
    </row>
    <row r="13" spans="1:11" ht="14.15" customHeight="1" x14ac:dyDescent="0.25">
      <c r="A13" s="1025"/>
      <c r="B13" s="1026">
        <v>-50</v>
      </c>
      <c r="C13" s="1026"/>
      <c r="D13" s="1026"/>
      <c r="E13" s="1026"/>
      <c r="F13" s="1027" t="str">
        <f>IF(ISNUMBER(E13),E13/B$7,"")</f>
        <v/>
      </c>
      <c r="G13" s="1028" t="str">
        <f xml:space="preserve"> IF(ISNUMBER(E13),(E13*60/$H$7),"")</f>
        <v/>
      </c>
      <c r="H13" s="1029" t="str">
        <f>IF(ISNUMBER(E13),IF(F13&gt;0.4,"FAIL", "PASS"), "")</f>
        <v/>
      </c>
    </row>
    <row r="14" spans="1:11" ht="28" customHeight="1" thickBot="1" x14ac:dyDescent="0.3">
      <c r="A14" s="1030" t="s">
        <v>283</v>
      </c>
      <c r="B14" s="1031"/>
      <c r="C14" s="1032"/>
      <c r="D14" s="1032"/>
      <c r="E14" s="1032"/>
      <c r="F14" s="1032"/>
      <c r="G14" s="1032"/>
      <c r="H14" s="1033"/>
    </row>
    <row r="15" spans="1:11" ht="4" customHeight="1" thickBot="1" x14ac:dyDescent="0.3">
      <c r="A15" s="1002"/>
    </row>
    <row r="16" spans="1:11" s="992" customFormat="1" ht="14.15" customHeight="1" thickBot="1" x14ac:dyDescent="0.3">
      <c r="A16" s="988" t="s">
        <v>289</v>
      </c>
      <c r="B16" s="989"/>
      <c r="C16" s="989"/>
      <c r="D16" s="989"/>
      <c r="E16" s="989"/>
      <c r="F16" s="989"/>
      <c r="G16" s="989"/>
      <c r="H16" s="990"/>
      <c r="I16" s="991"/>
    </row>
    <row r="17" spans="1:11" s="992" customFormat="1" ht="14.15" customHeight="1" x14ac:dyDescent="0.25">
      <c r="A17" s="1044" t="s">
        <v>143</v>
      </c>
      <c r="B17" s="1045"/>
      <c r="C17" s="1046"/>
      <c r="D17" s="1046"/>
      <c r="E17" s="1046"/>
      <c r="F17" s="1047" t="s">
        <v>144</v>
      </c>
      <c r="G17" s="1048"/>
      <c r="H17" s="1049"/>
      <c r="I17" s="991"/>
    </row>
    <row r="18" spans="1:11" s="992" customFormat="1" ht="14.15" customHeight="1" x14ac:dyDescent="0.25">
      <c r="A18" s="1044" t="s">
        <v>145</v>
      </c>
      <c r="B18" s="1050"/>
      <c r="C18" s="1046"/>
      <c r="D18" s="1046"/>
      <c r="E18" s="1046"/>
      <c r="F18" s="772" t="s">
        <v>306</v>
      </c>
      <c r="G18" s="707"/>
      <c r="H18" s="1051"/>
      <c r="I18" s="1001" t="s">
        <v>325</v>
      </c>
    </row>
    <row r="19" spans="1:11" s="992" customFormat="1" ht="14.15" customHeight="1" x14ac:dyDescent="0.25">
      <c r="A19" s="1044" t="s">
        <v>146</v>
      </c>
      <c r="B19" s="1050"/>
      <c r="C19" s="1046"/>
      <c r="D19" s="1046"/>
      <c r="E19" s="1046"/>
      <c r="F19" s="1050" t="s">
        <v>287</v>
      </c>
      <c r="G19" s="1052"/>
      <c r="H19" s="1053"/>
      <c r="I19" s="1001" t="s">
        <v>326</v>
      </c>
    </row>
    <row r="20" spans="1:11" s="992" customFormat="1" ht="14.15" customHeight="1" x14ac:dyDescent="0.25">
      <c r="A20" s="1044" t="s">
        <v>147</v>
      </c>
      <c r="B20" s="772"/>
      <c r="C20" s="1046"/>
      <c r="D20" s="1046"/>
      <c r="E20" s="1046"/>
      <c r="F20" s="772" t="s">
        <v>148</v>
      </c>
      <c r="G20" s="1054"/>
      <c r="H20" s="1055"/>
      <c r="I20" s="1001" t="s">
        <v>327</v>
      </c>
    </row>
    <row r="21" spans="1:11" ht="14.15" customHeight="1" x14ac:dyDescent="0.25">
      <c r="A21" s="1044" t="s">
        <v>305</v>
      </c>
      <c r="B21" s="773"/>
      <c r="C21" s="1056"/>
      <c r="D21" s="1056"/>
      <c r="E21" s="1056"/>
      <c r="F21" s="1012" t="s">
        <v>307</v>
      </c>
      <c r="G21" s="1054"/>
      <c r="H21" s="1055"/>
      <c r="I21" s="1001" t="s">
        <v>328</v>
      </c>
    </row>
    <row r="22" spans="1:11" ht="11.25" customHeight="1" x14ac:dyDescent="0.25">
      <c r="A22" s="1034" t="s">
        <v>142</v>
      </c>
      <c r="B22" s="1035"/>
      <c r="C22" s="1036"/>
      <c r="D22" s="1037"/>
      <c r="E22" s="1037"/>
      <c r="F22" s="1037"/>
      <c r="G22" s="1037"/>
      <c r="H22" s="1038"/>
      <c r="I22" s="1001" t="s">
        <v>329</v>
      </c>
    </row>
    <row r="23" spans="1:11" ht="18" customHeight="1" x14ac:dyDescent="0.25">
      <c r="A23" s="1022" t="s">
        <v>136</v>
      </c>
      <c r="B23" s="1023" t="s">
        <v>284</v>
      </c>
      <c r="C23" s="1023" t="s">
        <v>138</v>
      </c>
      <c r="D23" s="1023" t="s">
        <v>139</v>
      </c>
      <c r="E23" s="1023" t="s">
        <v>140</v>
      </c>
      <c r="F23" s="1023" t="s">
        <v>285</v>
      </c>
      <c r="G23" s="1023" t="s">
        <v>1484</v>
      </c>
      <c r="H23" s="1024" t="s">
        <v>302</v>
      </c>
      <c r="I23" s="1001" t="s">
        <v>330</v>
      </c>
    </row>
    <row r="24" spans="1:11" ht="14.15" customHeight="1" x14ac:dyDescent="0.25">
      <c r="A24" s="1057" t="str">
        <f>IF(ISNUMBER(F24), A$12, "")</f>
        <v/>
      </c>
      <c r="B24" s="1058">
        <v>25</v>
      </c>
      <c r="C24" s="1058"/>
      <c r="D24" s="1058"/>
      <c r="E24" s="1058"/>
      <c r="F24" s="1059" t="str">
        <f>IF(ISNUMBER(E24),(E24/G$17),"")</f>
        <v/>
      </c>
      <c r="G24" s="1060">
        <v>0.08</v>
      </c>
      <c r="H24" s="1061" t="str">
        <f>IF(ISNUMBER(F24),IF(F24&gt;G24,"Fail","Pass"),"")</f>
        <v/>
      </c>
    </row>
    <row r="25" spans="1:11" ht="14.15" customHeight="1" x14ac:dyDescent="0.25">
      <c r="A25" s="1057" t="str">
        <f>IF(ISNUMBER(F25), A$12, "")</f>
        <v/>
      </c>
      <c r="B25" s="1058">
        <v>25</v>
      </c>
      <c r="C25" s="1058"/>
      <c r="D25" s="1058"/>
      <c r="E25" s="1058"/>
      <c r="F25" s="1059" t="str">
        <f>IF(ISNUMBER(E25),(E25/G$17),"")</f>
        <v/>
      </c>
      <c r="G25" s="1060">
        <v>0.08</v>
      </c>
      <c r="H25" s="1061" t="str">
        <f>IF(ISNUMBER(F25),IF(F25&gt;G25,"Fail","Pass"),"")</f>
        <v/>
      </c>
    </row>
    <row r="26" spans="1:11" s="999" customFormat="1" ht="14.15" customHeight="1" x14ac:dyDescent="0.35">
      <c r="A26" s="1039" t="s">
        <v>141</v>
      </c>
      <c r="B26" s="1040"/>
      <c r="C26" s="1041"/>
      <c r="D26" s="1042"/>
      <c r="E26" s="1042"/>
      <c r="F26" s="1042"/>
      <c r="G26" s="1042"/>
      <c r="H26" s="1043"/>
      <c r="I26" s="998"/>
      <c r="K26" s="1000"/>
    </row>
    <row r="27" spans="1:11" ht="18" customHeight="1" x14ac:dyDescent="0.25">
      <c r="A27" s="1022" t="s">
        <v>136</v>
      </c>
      <c r="B27" s="1023" t="s">
        <v>284</v>
      </c>
      <c r="C27" s="1023" t="s">
        <v>138</v>
      </c>
      <c r="D27" s="1023" t="s">
        <v>139</v>
      </c>
      <c r="E27" s="1023" t="s">
        <v>140</v>
      </c>
      <c r="F27" s="1023" t="s">
        <v>285</v>
      </c>
      <c r="G27" s="1023" t="s">
        <v>1484</v>
      </c>
      <c r="H27" s="1024" t="s">
        <v>302</v>
      </c>
    </row>
    <row r="28" spans="1:11" ht="14.15" customHeight="1" x14ac:dyDescent="0.25">
      <c r="A28" s="1057" t="str">
        <f>IF(ISNUMBER(F28), A$12, "")</f>
        <v/>
      </c>
      <c r="B28" s="1058">
        <v>25</v>
      </c>
      <c r="C28" s="1058"/>
      <c r="D28" s="1058"/>
      <c r="E28" s="1058"/>
      <c r="F28" s="1059" t="str">
        <f>IF(ISNUMBER(E28),(E28/G$17),"")</f>
        <v/>
      </c>
      <c r="G28" s="1060">
        <f>IF(F7&lt;1200,5%,4%)</f>
        <v>0.05</v>
      </c>
      <c r="H28" s="1061" t="str">
        <f>IF(ISNUMBER(F28),IF(F28&gt;G28,"Fail","Pass"),"")</f>
        <v/>
      </c>
    </row>
    <row r="29" spans="1:11" ht="14.15" customHeight="1" x14ac:dyDescent="0.25">
      <c r="A29" s="1062" t="str">
        <f>IF(ISNUMBER(F29), A$12, "")</f>
        <v/>
      </c>
      <c r="B29" s="1058">
        <v>25</v>
      </c>
      <c r="C29" s="1063"/>
      <c r="D29" s="1063"/>
      <c r="E29" s="1063"/>
      <c r="F29" s="1064" t="str">
        <f>IF(ISNUMBER(E29),(E29/G$17),"")</f>
        <v/>
      </c>
      <c r="G29" s="1065">
        <f>IF(F7&lt;1200,5%,4%)</f>
        <v>0.05</v>
      </c>
      <c r="H29" s="1061" t="str">
        <f>IF(ISNUMBER(F29),IF(F29&gt;G29,"Fail","Pass"),"")</f>
        <v/>
      </c>
    </row>
    <row r="30" spans="1:11" ht="28" customHeight="1" thickBot="1" x14ac:dyDescent="0.3">
      <c r="A30" s="1066" t="s">
        <v>283</v>
      </c>
      <c r="B30" s="1067"/>
      <c r="C30" s="1068"/>
      <c r="D30" s="1068"/>
      <c r="E30" s="1068"/>
      <c r="F30" s="1068"/>
      <c r="G30" s="1068"/>
      <c r="H30" s="1069"/>
    </row>
    <row r="31" spans="1:11" ht="4" customHeight="1" thickBot="1" x14ac:dyDescent="0.3">
      <c r="A31" s="1008"/>
      <c r="B31" s="1008"/>
      <c r="C31" s="1008"/>
      <c r="D31" s="1008"/>
      <c r="E31" s="1008"/>
      <c r="F31" s="1008"/>
      <c r="G31" s="1008"/>
      <c r="H31" s="1008"/>
    </row>
    <row r="32" spans="1:11" ht="14.15" customHeight="1" x14ac:dyDescent="0.25">
      <c r="A32" s="988" t="s">
        <v>288</v>
      </c>
      <c r="B32" s="989"/>
      <c r="C32" s="989"/>
      <c r="D32" s="989"/>
      <c r="E32" s="989"/>
      <c r="F32" s="989"/>
      <c r="G32" s="989"/>
      <c r="H32" s="990"/>
    </row>
    <row r="33" spans="1:8" ht="14.15" customHeight="1" x14ac:dyDescent="0.25">
      <c r="A33" s="1044" t="s">
        <v>143</v>
      </c>
      <c r="B33" s="773"/>
      <c r="C33" s="1046"/>
      <c r="D33" s="1046"/>
      <c r="E33" s="1046"/>
      <c r="F33" s="1047" t="s">
        <v>144</v>
      </c>
      <c r="G33" s="1070">
        <v>0</v>
      </c>
      <c r="H33" s="1071"/>
    </row>
    <row r="34" spans="1:8" ht="14.15" customHeight="1" x14ac:dyDescent="0.25">
      <c r="A34" s="1044" t="s">
        <v>145</v>
      </c>
      <c r="B34" s="1050"/>
      <c r="C34" s="1072"/>
      <c r="D34" s="1072"/>
      <c r="E34" s="1072"/>
      <c r="F34" s="772" t="s">
        <v>306</v>
      </c>
      <c r="G34" s="1052"/>
      <c r="H34" s="1053"/>
    </row>
    <row r="35" spans="1:8" ht="14.15" customHeight="1" x14ac:dyDescent="0.25">
      <c r="A35" s="1044" t="s">
        <v>146</v>
      </c>
      <c r="B35" s="1050"/>
      <c r="C35" s="1072"/>
      <c r="D35" s="1072"/>
      <c r="E35" s="1072"/>
      <c r="F35" s="1050" t="s">
        <v>287</v>
      </c>
      <c r="G35" s="1073"/>
      <c r="H35" s="1074"/>
    </row>
    <row r="36" spans="1:8" ht="14.15" customHeight="1" x14ac:dyDescent="0.25">
      <c r="A36" s="1044" t="s">
        <v>147</v>
      </c>
      <c r="B36" s="772"/>
      <c r="C36" s="1072"/>
      <c r="D36" s="1072"/>
      <c r="E36" s="1072"/>
      <c r="F36" s="772" t="s">
        <v>148</v>
      </c>
      <c r="G36" s="1073"/>
      <c r="H36" s="1074"/>
    </row>
    <row r="37" spans="1:8" ht="14.15" customHeight="1" x14ac:dyDescent="0.25">
      <c r="A37" s="1044" t="s">
        <v>305</v>
      </c>
      <c r="B37" s="773"/>
      <c r="C37" s="1056"/>
      <c r="D37" s="1056"/>
      <c r="E37" s="1056"/>
      <c r="F37" s="1012" t="s">
        <v>307</v>
      </c>
      <c r="G37" s="1054"/>
      <c r="H37" s="1055"/>
    </row>
    <row r="38" spans="1:8" ht="14.15" customHeight="1" x14ac:dyDescent="0.25">
      <c r="A38" s="993" t="s">
        <v>142</v>
      </c>
      <c r="B38" s="994"/>
      <c r="C38" s="995"/>
      <c r="D38" s="996"/>
      <c r="E38" s="996"/>
      <c r="F38" s="996"/>
      <c r="G38" s="996"/>
      <c r="H38" s="997"/>
    </row>
    <row r="39" spans="1:8" ht="18" customHeight="1" x14ac:dyDescent="0.25">
      <c r="A39" s="1022" t="s">
        <v>136</v>
      </c>
      <c r="B39" s="1023" t="s">
        <v>284</v>
      </c>
      <c r="C39" s="1023" t="s">
        <v>138</v>
      </c>
      <c r="D39" s="1023" t="s">
        <v>139</v>
      </c>
      <c r="E39" s="1023" t="s">
        <v>140</v>
      </c>
      <c r="F39" s="1023" t="s">
        <v>285</v>
      </c>
      <c r="G39" s="1023" t="s">
        <v>1484</v>
      </c>
      <c r="H39" s="1024" t="s">
        <v>302</v>
      </c>
    </row>
    <row r="40" spans="1:8" ht="14.15" customHeight="1" x14ac:dyDescent="0.25">
      <c r="A40" s="1057"/>
      <c r="B40" s="1058">
        <v>25</v>
      </c>
      <c r="C40" s="1058"/>
      <c r="D40" s="1058"/>
      <c r="E40" s="1058"/>
      <c r="F40" s="1059" t="str">
        <f>IF(ISNUMBER(E40),(E40/G$33),"")</f>
        <v/>
      </c>
      <c r="G40" s="1060">
        <v>0.08</v>
      </c>
      <c r="H40" s="1061" t="str">
        <f>IF(ISNUMBER(F40),IF(F40&gt;G40,"Fail","Pass"),"")</f>
        <v/>
      </c>
    </row>
    <row r="41" spans="1:8" ht="14.15" customHeight="1" x14ac:dyDescent="0.25">
      <c r="A41" s="1057" t="str">
        <f>IF(ISNUMBER(F41), A$12, "")</f>
        <v/>
      </c>
      <c r="B41" s="1058"/>
      <c r="C41" s="1058"/>
      <c r="D41" s="1058"/>
      <c r="E41" s="1058"/>
      <c r="F41" s="1059" t="str">
        <f>IF(ISNUMBER(E41),(E41/G$33),"")</f>
        <v/>
      </c>
      <c r="G41" s="1060"/>
      <c r="H41" s="1061" t="str">
        <f>IF(ISNUMBER(F41),IF(F41&gt;G41,"Fail","Pass"),"")</f>
        <v/>
      </c>
    </row>
    <row r="42" spans="1:8" ht="14.15" customHeight="1" x14ac:dyDescent="0.25">
      <c r="A42" s="1003" t="s">
        <v>141</v>
      </c>
      <c r="B42" s="1004"/>
      <c r="C42" s="1005"/>
      <c r="D42" s="1006"/>
      <c r="E42" s="1006"/>
      <c r="F42" s="1006"/>
      <c r="G42" s="1006"/>
      <c r="H42" s="1007"/>
    </row>
    <row r="43" spans="1:8" ht="18" customHeight="1" x14ac:dyDescent="0.25">
      <c r="A43" s="1022" t="s">
        <v>136</v>
      </c>
      <c r="B43" s="1023" t="s">
        <v>284</v>
      </c>
      <c r="C43" s="1023" t="s">
        <v>138</v>
      </c>
      <c r="D43" s="1023" t="s">
        <v>139</v>
      </c>
      <c r="E43" s="1023" t="s">
        <v>140</v>
      </c>
      <c r="F43" s="1023" t="s">
        <v>285</v>
      </c>
      <c r="G43" s="1023" t="s">
        <v>1484</v>
      </c>
      <c r="H43" s="1024" t="s">
        <v>302</v>
      </c>
    </row>
    <row r="44" spans="1:8" ht="14.15" customHeight="1" x14ac:dyDescent="0.25">
      <c r="A44" s="1057"/>
      <c r="B44" s="1058">
        <v>25</v>
      </c>
      <c r="C44" s="1058"/>
      <c r="D44" s="1058"/>
      <c r="E44" s="1058"/>
      <c r="F44" s="1059" t="str">
        <f>IF(ISNUMBER(E44),(E44/G$33),"")</f>
        <v/>
      </c>
      <c r="G44" s="1060">
        <f>IF(F7&lt;1200,5%,4%)</f>
        <v>0.05</v>
      </c>
      <c r="H44" s="1061" t="str">
        <f>IF(ISNUMBER(F44),IF(F44&gt;G44,"Fail","Pass"),"")</f>
        <v/>
      </c>
    </row>
    <row r="45" spans="1:8" ht="14.15" customHeight="1" x14ac:dyDescent="0.25">
      <c r="A45" s="1062" t="str">
        <f>IF(ISNUMBER(F45), A$12, "")</f>
        <v/>
      </c>
      <c r="B45" s="1063"/>
      <c r="C45" s="1063"/>
      <c r="D45" s="1063"/>
      <c r="E45" s="1063"/>
      <c r="F45" s="1059" t="str">
        <f>IF(ISNUMBER(E45),(E45/G$33),"")</f>
        <v/>
      </c>
      <c r="G45" s="1075"/>
      <c r="H45" s="1061" t="str">
        <f>IF(ISNUMBER(F45),IF(F45&gt;G45,"Fail","Pass"),"")</f>
        <v/>
      </c>
    </row>
    <row r="46" spans="1:8" ht="28" customHeight="1" thickBot="1" x14ac:dyDescent="0.3">
      <c r="A46" s="1030" t="s">
        <v>283</v>
      </c>
      <c r="B46" s="1067"/>
      <c r="C46" s="1068"/>
      <c r="D46" s="1068"/>
      <c r="E46" s="1068"/>
      <c r="F46" s="1068"/>
      <c r="G46" s="1068"/>
      <c r="H46" s="1069"/>
    </row>
    <row r="47" spans="1:8" ht="4" customHeight="1" thickBot="1" x14ac:dyDescent="0.3"/>
    <row r="48" spans="1:8" ht="14.15" customHeight="1" x14ac:dyDescent="0.25">
      <c r="A48" s="988" t="s">
        <v>296</v>
      </c>
      <c r="B48" s="989"/>
      <c r="C48" s="989"/>
      <c r="D48" s="989"/>
      <c r="E48" s="989"/>
      <c r="F48" s="989"/>
      <c r="G48" s="989"/>
      <c r="H48" s="990"/>
    </row>
    <row r="49" spans="1:8" ht="14.15" customHeight="1" x14ac:dyDescent="0.25">
      <c r="A49" s="1044" t="s">
        <v>298</v>
      </c>
      <c r="B49" s="1076"/>
      <c r="C49" s="1076"/>
      <c r="D49" s="1076"/>
      <c r="E49" s="1012"/>
      <c r="F49" s="1012" t="s">
        <v>300</v>
      </c>
      <c r="G49" s="1077"/>
      <c r="H49" s="1078"/>
    </row>
    <row r="50" spans="1:8" ht="14.15" customHeight="1" x14ac:dyDescent="0.25">
      <c r="A50" s="1044" t="s">
        <v>299</v>
      </c>
      <c r="B50" s="1076"/>
      <c r="C50" s="1076"/>
      <c r="D50" s="1076"/>
      <c r="E50" s="1012"/>
      <c r="F50" s="1012" t="s">
        <v>313</v>
      </c>
      <c r="G50" s="1077"/>
      <c r="H50" s="1078"/>
    </row>
    <row r="51" spans="1:8" ht="14.15" customHeight="1" thickBot="1" x14ac:dyDescent="0.3">
      <c r="A51" s="1079" t="s">
        <v>297</v>
      </c>
      <c r="B51" s="1080"/>
      <c r="C51" s="1080"/>
      <c r="D51" s="1080"/>
      <c r="E51" s="1081"/>
      <c r="F51" s="1081" t="s">
        <v>301</v>
      </c>
      <c r="G51" s="1080"/>
      <c r="H51" s="1082"/>
    </row>
  </sheetData>
  <customSheetViews>
    <customSheetView guid="{018AB515-AB17-4172-9F06-1432D1C49B1F}" showGridLines="0" hiddenColumns="1">
      <selection activeCell="G24" sqref="G24"/>
      <pageMargins left="0.7" right="0.7" top="0.75" bottom="0.75" header="0.3" footer="0.3"/>
      <pageSetup scale="97" orientation="portrait" r:id="rId1"/>
      <headerFooter>
        <oddHeader>&amp;C&amp;"Verdana,Regular"&amp;14 EarthCraft House 2014 Testing Sheet</oddHeader>
        <oddFooter>&amp;L&amp;"-,Regular"&amp;9v.2014.04.01&amp;C&amp;"-,Regular"&amp;9EarthCraft House 2014&amp;R&amp;"-,Regular"&amp;9&amp;P of &amp;N</oddFooter>
      </headerFooter>
    </customSheetView>
    <customSheetView guid="{2AD44DDD-20C4-405B-8AAF-6409521CD900}" showGridLines="0" hiddenColumns="1">
      <selection activeCell="G24" sqref="G24"/>
      <pageMargins left="0.7" right="0.7" top="0.75" bottom="0.75" header="0.3" footer="0.3"/>
      <pageSetup scale="97" orientation="portrait" r:id="rId2"/>
      <headerFooter>
        <oddHeader>&amp;C&amp;"Verdana,Regular"&amp;14 EarthCraft House 2014 Testing Sheet</oddHeader>
        <oddFooter>&amp;L&amp;"-,Regular"&amp;9v.2014.04.01&amp;C&amp;"-,Regular"&amp;9EarthCraft House 2014&amp;R&amp;"-,Regular"&amp;9&amp;P of &amp;N</oddFooter>
      </headerFooter>
    </customSheetView>
    <customSheetView guid="{22567D11-EBB8-4CE8-80E0-9D844DBA6A3C}" showPageBreaks="1" showGridLines="0" printArea="1" hiddenColumns="1" view="pageLayout" topLeftCell="A21">
      <selection activeCell="B45" sqref="B45"/>
      <pageMargins left="0.7" right="0.7" top="0.75" bottom="0.75" header="0.3" footer="0.3"/>
      <pageSetup scale="97" orientation="portrait" r:id="rId3"/>
      <headerFooter>
        <oddHeader>&amp;C&amp;"Verdana,Regular"&amp;14 EarthCraft House Testing Sheet</oddHeader>
        <oddFooter>&amp;L&amp;"-,Regular"&amp;9v2014&amp;C&amp;"-,Regular"&amp;9EarthCraft House&amp;R&amp;"-,Regular"&amp;9&amp;P of &amp;N</oddFooter>
      </headerFooter>
    </customSheetView>
  </customSheetViews>
  <mergeCells count="39">
    <mergeCell ref="C1:D1"/>
    <mergeCell ref="C2:D2"/>
    <mergeCell ref="G50:H50"/>
    <mergeCell ref="G51:H51"/>
    <mergeCell ref="B49:D49"/>
    <mergeCell ref="B50:D50"/>
    <mergeCell ref="B51:D51"/>
    <mergeCell ref="B46:H46"/>
    <mergeCell ref="G36:H36"/>
    <mergeCell ref="C37:E37"/>
    <mergeCell ref="G37:H37"/>
    <mergeCell ref="B14:H14"/>
    <mergeCell ref="C17:E17"/>
    <mergeCell ref="G49:H49"/>
    <mergeCell ref="C36:E36"/>
    <mergeCell ref="C33:E33"/>
    <mergeCell ref="G1:H1"/>
    <mergeCell ref="G2:H2"/>
    <mergeCell ref="G3:H3"/>
    <mergeCell ref="G4:H4"/>
    <mergeCell ref="G5:H5"/>
    <mergeCell ref="G17:H17"/>
    <mergeCell ref="B30:H30"/>
    <mergeCell ref="G19:H19"/>
    <mergeCell ref="C3:D3"/>
    <mergeCell ref="C5:D5"/>
    <mergeCell ref="C4:D4"/>
    <mergeCell ref="G18:H18"/>
    <mergeCell ref="G21:H21"/>
    <mergeCell ref="C35:E35"/>
    <mergeCell ref="G35:H35"/>
    <mergeCell ref="C18:E18"/>
    <mergeCell ref="C19:E19"/>
    <mergeCell ref="C20:E20"/>
    <mergeCell ref="C21:E21"/>
    <mergeCell ref="G33:H33"/>
    <mergeCell ref="G20:H20"/>
    <mergeCell ref="C34:E34"/>
    <mergeCell ref="G34:H34"/>
  </mergeCells>
  <conditionalFormatting sqref="G40:H41 G24:H25 H12:H13 G28:H29 G44:H45">
    <cfRule type="containsText" dxfId="1" priority="28" operator="containsText" text="Pass">
      <formula>NOT(ISERROR(SEARCH("Pass",G12)))</formula>
    </cfRule>
    <cfRule type="containsText" dxfId="0" priority="29" operator="containsText" text="FAIL">
      <formula>NOT(ISERROR(SEARCH("FAIL",G12)))</formula>
    </cfRule>
  </conditionalFormatting>
  <dataValidations disablePrompts="1" count="1">
    <dataValidation type="list" allowBlank="1" showInputMessage="1" showErrorMessage="1" sqref="C17:E17 C33:E33" xr:uid="{00000000-0002-0000-0500-000000000000}">
      <formula1>$I$17:$I$23</formula1>
    </dataValidation>
  </dataValidations>
  <pageMargins left="0.7" right="0.7" top="0.75" bottom="0.75" header="0.3" footer="0.3"/>
  <pageSetup scale="97" orientation="portrait" r:id="rId4"/>
  <headerFooter>
    <oddHeader>&amp;C&amp;"Roboto Light,Regular"&amp;14 EarthCraft House Testing Sheet</oddHeader>
    <oddFooter>&amp;L&amp;"-,Regular"&amp;9v2014&amp;C&amp;"-,Regular"&amp;9EarthCraft House&amp;R&amp;"-,Regular"&amp;9&amp;P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C000"/>
  </sheetPr>
  <dimension ref="A2:V89"/>
  <sheetViews>
    <sheetView showGridLines="0" showRuler="0" view="pageLayout" zoomScaleNormal="100" zoomScaleSheetLayoutView="90" workbookViewId="0">
      <selection activeCell="G8" sqref="G8:H9"/>
    </sheetView>
  </sheetViews>
  <sheetFormatPr defaultColWidth="9.1796875" defaultRowHeight="13.5" x14ac:dyDescent="0.25"/>
  <cols>
    <col min="1" max="1" width="6.1796875" style="115" customWidth="1"/>
    <col min="2" max="4" width="5.81640625" style="115" bestFit="1" customWidth="1"/>
    <col min="5" max="5" width="11" style="115" bestFit="1" customWidth="1"/>
    <col min="6" max="7" width="5.81640625" style="115" bestFit="1" customWidth="1"/>
    <col min="8" max="8" width="5" style="115" bestFit="1" customWidth="1"/>
    <col min="9" max="9" width="6.7265625" style="115" customWidth="1"/>
    <col min="10" max="10" width="4.54296875" style="115" customWidth="1"/>
    <col min="11" max="11" width="8.54296875" style="115" customWidth="1"/>
    <col min="12" max="12" width="7.81640625" style="115" customWidth="1"/>
    <col min="13" max="13" width="7.7265625" style="115" customWidth="1"/>
    <col min="14" max="14" width="8.453125" style="115" customWidth="1"/>
    <col min="15" max="21" width="9.1796875" style="115" hidden="1" customWidth="1"/>
    <col min="22" max="22" width="9" style="115" hidden="1" customWidth="1"/>
    <col min="23" max="16384" width="9.1796875" style="115"/>
  </cols>
  <sheetData>
    <row r="2" spans="1:22" ht="45.75" customHeight="1" x14ac:dyDescent="0.25"/>
    <row r="3" spans="1:22" s="109" customFormat="1" ht="38.25" customHeight="1" x14ac:dyDescent="0.25">
      <c r="A3" s="664" t="s">
        <v>446</v>
      </c>
      <c r="B3" s="664"/>
      <c r="C3" s="664"/>
      <c r="D3" s="664"/>
      <c r="E3" s="664"/>
      <c r="F3" s="664"/>
      <c r="G3" s="664"/>
      <c r="H3" s="664"/>
      <c r="I3" s="664"/>
      <c r="J3" s="664"/>
      <c r="K3" s="664"/>
      <c r="L3" s="664"/>
      <c r="M3" s="664"/>
      <c r="N3" s="107"/>
      <c r="O3" s="108"/>
      <c r="P3" s="108"/>
      <c r="Q3" s="108"/>
      <c r="R3" s="108"/>
      <c r="S3" s="108"/>
      <c r="T3" s="108"/>
      <c r="U3" s="108"/>
      <c r="V3" s="108"/>
    </row>
    <row r="4" spans="1:22" s="109" customFormat="1" ht="38.25" customHeight="1" x14ac:dyDescent="0.25">
      <c r="A4" s="664"/>
      <c r="B4" s="664"/>
      <c r="C4" s="664"/>
      <c r="D4" s="664"/>
      <c r="E4" s="664"/>
      <c r="F4" s="664"/>
      <c r="G4" s="664"/>
      <c r="H4" s="664"/>
      <c r="I4" s="664"/>
      <c r="J4" s="664"/>
      <c r="K4" s="664"/>
      <c r="L4" s="664"/>
      <c r="M4" s="664"/>
      <c r="N4" s="107"/>
      <c r="O4" s="108"/>
      <c r="P4" s="108"/>
      <c r="Q4" s="108"/>
      <c r="R4" s="108"/>
      <c r="S4" s="108"/>
      <c r="T4" s="108"/>
      <c r="U4" s="108"/>
      <c r="V4" s="108"/>
    </row>
    <row r="5" spans="1:22" s="109" customFormat="1" ht="174.75" customHeight="1" x14ac:dyDescent="0.25">
      <c r="A5" s="664"/>
      <c r="B5" s="664"/>
      <c r="C5" s="664"/>
      <c r="D5" s="664"/>
      <c r="E5" s="664"/>
      <c r="F5" s="664"/>
      <c r="G5" s="664"/>
      <c r="H5" s="664"/>
      <c r="I5" s="664"/>
      <c r="J5" s="664"/>
      <c r="K5" s="664"/>
      <c r="L5" s="664"/>
      <c r="M5" s="664"/>
      <c r="N5" s="107"/>
      <c r="O5" s="108"/>
      <c r="P5" s="108"/>
      <c r="Q5" s="108"/>
      <c r="R5" s="108"/>
      <c r="S5" s="108"/>
      <c r="T5" s="108"/>
      <c r="U5" s="108"/>
      <c r="V5" s="108"/>
    </row>
    <row r="6" spans="1:22" x14ac:dyDescent="0.25">
      <c r="A6" s="110"/>
      <c r="B6" s="111"/>
      <c r="C6" s="112"/>
      <c r="D6" s="113"/>
      <c r="E6" s="113"/>
      <c r="F6" s="113"/>
      <c r="G6" s="113"/>
      <c r="H6" s="113"/>
      <c r="I6" s="113"/>
      <c r="J6" s="111"/>
      <c r="K6" s="114" t="s">
        <v>437</v>
      </c>
      <c r="L6" s="113"/>
      <c r="M6" s="113"/>
      <c r="N6" s="113"/>
      <c r="O6" s="113"/>
      <c r="P6" s="113"/>
      <c r="Q6" s="113"/>
      <c r="R6" s="113"/>
      <c r="S6" s="113"/>
      <c r="T6" s="113"/>
      <c r="U6" s="113"/>
      <c r="V6" s="113"/>
    </row>
    <row r="7" spans="1:22" x14ac:dyDescent="0.25">
      <c r="A7" s="116" t="s">
        <v>450</v>
      </c>
      <c r="B7" s="117"/>
      <c r="C7" s="118"/>
      <c r="D7" s="119"/>
      <c r="E7" s="119"/>
      <c r="F7" s="119"/>
      <c r="G7" s="120"/>
      <c r="H7" s="120"/>
      <c r="I7" s="120"/>
      <c r="J7" s="120"/>
      <c r="K7" s="121" t="s">
        <v>435</v>
      </c>
      <c r="L7" s="120"/>
      <c r="M7" s="122"/>
      <c r="N7" s="113"/>
    </row>
    <row r="8" spans="1:22" x14ac:dyDescent="0.25">
      <c r="A8" s="123"/>
      <c r="B8" s="124"/>
      <c r="C8" s="125"/>
      <c r="D8" s="124"/>
      <c r="E8" s="124"/>
      <c r="F8" s="124"/>
      <c r="G8" s="659" t="s">
        <v>437</v>
      </c>
      <c r="H8" s="660"/>
      <c r="I8" s="126"/>
      <c r="J8" s="126"/>
      <c r="K8" s="127" t="s">
        <v>437</v>
      </c>
      <c r="L8" s="126"/>
      <c r="M8" s="128"/>
      <c r="N8" s="113"/>
    </row>
    <row r="9" spans="1:22" x14ac:dyDescent="0.25">
      <c r="A9" s="129"/>
      <c r="B9" s="113"/>
      <c r="E9" s="115" t="s">
        <v>451</v>
      </c>
      <c r="G9" s="661"/>
      <c r="H9" s="662"/>
      <c r="I9" s="113"/>
      <c r="J9" s="113"/>
      <c r="K9" s="130" t="s">
        <v>435</v>
      </c>
      <c r="L9" s="113"/>
      <c r="M9" s="131"/>
      <c r="N9" s="113"/>
    </row>
    <row r="10" spans="1:22" x14ac:dyDescent="0.25">
      <c r="A10" s="129"/>
      <c r="B10" s="113"/>
      <c r="E10" s="115" t="s">
        <v>407</v>
      </c>
      <c r="G10" s="113"/>
      <c r="H10" s="113"/>
      <c r="I10" s="113"/>
      <c r="J10" s="113"/>
      <c r="K10" s="130" t="s">
        <v>436</v>
      </c>
      <c r="L10" s="113"/>
      <c r="M10" s="131"/>
      <c r="N10" s="113"/>
    </row>
    <row r="11" spans="1:22" x14ac:dyDescent="0.25">
      <c r="A11" s="129"/>
      <c r="B11" s="113"/>
      <c r="E11" s="115" t="s">
        <v>452</v>
      </c>
      <c r="G11" s="113"/>
      <c r="H11" s="113"/>
      <c r="I11" s="113"/>
      <c r="J11" s="113"/>
      <c r="K11" s="132"/>
      <c r="L11" s="113"/>
      <c r="M11" s="131"/>
      <c r="N11" s="113"/>
    </row>
    <row r="12" spans="1:22" x14ac:dyDescent="0.25">
      <c r="A12" s="129"/>
      <c r="B12" s="133"/>
      <c r="E12" s="115" t="s">
        <v>453</v>
      </c>
      <c r="G12" s="113"/>
      <c r="H12" s="113"/>
      <c r="I12" s="113"/>
      <c r="J12" s="113"/>
      <c r="K12" s="113"/>
      <c r="L12" s="113"/>
      <c r="M12" s="131"/>
      <c r="N12" s="113"/>
    </row>
    <row r="13" spans="1:22" x14ac:dyDescent="0.25">
      <c r="A13" s="129"/>
      <c r="B13" s="113"/>
      <c r="E13" s="115" t="s">
        <v>454</v>
      </c>
      <c r="G13" s="113"/>
      <c r="H13" s="113"/>
      <c r="I13" s="113"/>
      <c r="J13" s="113"/>
      <c r="K13" s="113"/>
      <c r="L13" s="113"/>
      <c r="M13" s="131"/>
      <c r="N13" s="113"/>
    </row>
    <row r="14" spans="1:22" x14ac:dyDescent="0.25">
      <c r="A14" s="129"/>
      <c r="B14" s="113"/>
      <c r="E14" s="115" t="s">
        <v>463</v>
      </c>
      <c r="G14" s="113"/>
      <c r="H14" s="113"/>
      <c r="I14" s="113"/>
      <c r="J14" s="113"/>
      <c r="K14" s="113"/>
      <c r="L14" s="113"/>
      <c r="M14" s="131"/>
      <c r="N14" s="113"/>
    </row>
    <row r="15" spans="1:22" x14ac:dyDescent="0.25">
      <c r="A15" s="129"/>
      <c r="B15" s="113"/>
      <c r="E15" s="115" t="s">
        <v>464</v>
      </c>
      <c r="G15" s="113"/>
      <c r="H15" s="113"/>
      <c r="I15" s="113"/>
      <c r="J15" s="113"/>
      <c r="K15" s="113"/>
      <c r="L15" s="113"/>
      <c r="M15" s="131"/>
      <c r="N15" s="113"/>
    </row>
    <row r="16" spans="1:22" x14ac:dyDescent="0.25">
      <c r="A16" s="129"/>
      <c r="B16" s="113"/>
      <c r="E16" s="115" t="s">
        <v>465</v>
      </c>
      <c r="G16" s="113"/>
      <c r="H16" s="113"/>
      <c r="I16" s="113"/>
      <c r="J16" s="113"/>
      <c r="K16" s="113"/>
      <c r="L16" s="113"/>
      <c r="M16" s="131"/>
      <c r="N16" s="113"/>
    </row>
    <row r="17" spans="1:14" x14ac:dyDescent="0.25">
      <c r="A17" s="129"/>
      <c r="B17" s="113"/>
      <c r="E17" s="115" t="s">
        <v>466</v>
      </c>
      <c r="G17" s="113"/>
      <c r="H17" s="113"/>
      <c r="I17" s="113"/>
      <c r="J17" s="113"/>
      <c r="K17" s="113"/>
      <c r="L17" s="113"/>
      <c r="M17" s="131"/>
      <c r="N17" s="113"/>
    </row>
    <row r="18" spans="1:14" x14ac:dyDescent="0.25">
      <c r="A18" s="129"/>
      <c r="B18" s="113"/>
      <c r="E18" s="115" t="s">
        <v>467</v>
      </c>
      <c r="G18" s="113"/>
      <c r="H18" s="113"/>
      <c r="I18" s="113"/>
      <c r="J18" s="113"/>
      <c r="K18" s="113"/>
      <c r="L18" s="113"/>
      <c r="M18" s="131"/>
      <c r="N18" s="113"/>
    </row>
    <row r="19" spans="1:14" x14ac:dyDescent="0.25">
      <c r="A19" s="129"/>
      <c r="B19" s="113"/>
      <c r="E19" s="115" t="s">
        <v>468</v>
      </c>
      <c r="G19" s="113"/>
      <c r="H19" s="113"/>
      <c r="I19" s="113"/>
      <c r="J19" s="113"/>
      <c r="K19" s="113"/>
      <c r="L19" s="113"/>
      <c r="M19" s="131"/>
      <c r="N19" s="113"/>
    </row>
    <row r="20" spans="1:14" x14ac:dyDescent="0.25">
      <c r="A20" s="129"/>
      <c r="B20" s="113"/>
      <c r="E20" s="115" t="s">
        <v>469</v>
      </c>
      <c r="G20" s="113"/>
      <c r="H20" s="113"/>
      <c r="I20" s="113"/>
      <c r="J20" s="113"/>
      <c r="K20" s="113"/>
      <c r="L20" s="113"/>
      <c r="M20" s="131"/>
      <c r="N20" s="113"/>
    </row>
    <row r="21" spans="1:14" x14ac:dyDescent="0.25">
      <c r="A21" s="129"/>
      <c r="B21" s="133"/>
      <c r="E21" s="115" t="s">
        <v>455</v>
      </c>
      <c r="G21" s="113"/>
      <c r="H21" s="113"/>
      <c r="I21" s="113"/>
      <c r="J21" s="113"/>
      <c r="K21" s="113"/>
      <c r="L21" s="113"/>
      <c r="M21" s="131"/>
      <c r="N21" s="113"/>
    </row>
    <row r="22" spans="1:14" x14ac:dyDescent="0.25">
      <c r="A22" s="129"/>
      <c r="B22" s="113"/>
      <c r="E22" s="115" t="s">
        <v>456</v>
      </c>
      <c r="G22" s="113"/>
      <c r="H22" s="113"/>
      <c r="I22" s="113"/>
      <c r="J22" s="113"/>
      <c r="K22" s="113"/>
      <c r="L22" s="113"/>
      <c r="M22" s="131"/>
      <c r="N22" s="113"/>
    </row>
    <row r="23" spans="1:14" x14ac:dyDescent="0.25">
      <c r="A23" s="129"/>
      <c r="B23" s="113"/>
      <c r="E23" s="115" t="s">
        <v>457</v>
      </c>
      <c r="G23" s="113"/>
      <c r="H23" s="113"/>
      <c r="I23" s="113"/>
      <c r="J23" s="113"/>
      <c r="K23" s="113"/>
      <c r="L23" s="113"/>
      <c r="M23" s="131"/>
      <c r="N23" s="113"/>
    </row>
    <row r="24" spans="1:14" x14ac:dyDescent="0.25">
      <c r="A24" s="129"/>
      <c r="B24" s="133"/>
      <c r="E24" s="115" t="s">
        <v>412</v>
      </c>
      <c r="G24" s="113"/>
      <c r="H24" s="113"/>
      <c r="I24" s="113"/>
      <c r="J24" s="113"/>
      <c r="K24" s="113"/>
      <c r="L24" s="113"/>
      <c r="M24" s="131"/>
      <c r="N24" s="113"/>
    </row>
    <row r="25" spans="1:14" x14ac:dyDescent="0.25">
      <c r="A25" s="129"/>
      <c r="B25" s="113"/>
      <c r="E25" s="115" t="s">
        <v>413</v>
      </c>
      <c r="G25" s="113"/>
      <c r="H25" s="113"/>
      <c r="I25" s="113"/>
      <c r="J25" s="113"/>
      <c r="K25" s="113"/>
      <c r="L25" s="113"/>
      <c r="M25" s="131"/>
      <c r="N25" s="113"/>
    </row>
    <row r="26" spans="1:14" x14ac:dyDescent="0.25">
      <c r="A26" s="129"/>
      <c r="B26" s="113"/>
      <c r="E26" s="115" t="s">
        <v>414</v>
      </c>
      <c r="G26" s="113"/>
      <c r="H26" s="113"/>
      <c r="I26" s="113"/>
      <c r="J26" s="113"/>
      <c r="K26" s="113"/>
      <c r="L26" s="113"/>
      <c r="M26" s="131"/>
      <c r="N26" s="113"/>
    </row>
    <row r="27" spans="1:14" x14ac:dyDescent="0.25">
      <c r="A27" s="129"/>
      <c r="B27" s="113"/>
      <c r="E27" s="115" t="s">
        <v>415</v>
      </c>
      <c r="G27" s="113"/>
      <c r="H27" s="113"/>
      <c r="I27" s="113"/>
      <c r="J27" s="113"/>
      <c r="K27" s="113"/>
      <c r="L27" s="113"/>
      <c r="M27" s="131"/>
      <c r="N27" s="113"/>
    </row>
    <row r="28" spans="1:14" x14ac:dyDescent="0.25">
      <c r="A28" s="129"/>
      <c r="B28" s="113"/>
      <c r="E28" s="115" t="s">
        <v>470</v>
      </c>
      <c r="G28" s="113"/>
      <c r="H28" s="113"/>
      <c r="I28" s="113"/>
      <c r="J28" s="113"/>
      <c r="K28" s="113"/>
      <c r="L28" s="113"/>
      <c r="M28" s="131"/>
      <c r="N28" s="113"/>
    </row>
    <row r="29" spans="1:14" x14ac:dyDescent="0.25">
      <c r="A29" s="129"/>
      <c r="B29" s="113"/>
      <c r="E29" s="115" t="s">
        <v>458</v>
      </c>
      <c r="G29" s="113"/>
      <c r="H29" s="113"/>
      <c r="I29" s="663"/>
      <c r="J29" s="663"/>
      <c r="K29" s="663"/>
      <c r="L29" s="663"/>
      <c r="M29" s="131"/>
      <c r="N29" s="113"/>
    </row>
    <row r="30" spans="1:14" x14ac:dyDescent="0.25">
      <c r="A30" s="129"/>
      <c r="B30" s="113"/>
      <c r="E30" s="115" t="s">
        <v>459</v>
      </c>
      <c r="G30" s="113"/>
      <c r="H30" s="113"/>
      <c r="I30" s="663"/>
      <c r="J30" s="663"/>
      <c r="K30" s="663"/>
      <c r="L30" s="663"/>
      <c r="M30" s="131"/>
      <c r="N30" s="113"/>
    </row>
    <row r="31" spans="1:14" x14ac:dyDescent="0.25">
      <c r="A31" s="129"/>
      <c r="B31" s="113"/>
      <c r="E31" s="115" t="s">
        <v>460</v>
      </c>
      <c r="G31" s="113"/>
      <c r="H31" s="113"/>
      <c r="I31" s="663"/>
      <c r="J31" s="663"/>
      <c r="K31" s="663"/>
      <c r="L31" s="663"/>
      <c r="M31" s="131"/>
      <c r="N31" s="113"/>
    </row>
    <row r="32" spans="1:14" x14ac:dyDescent="0.25">
      <c r="A32" s="134"/>
      <c r="E32" s="115" t="s">
        <v>461</v>
      </c>
      <c r="I32" s="663"/>
      <c r="J32" s="663"/>
      <c r="K32" s="663"/>
      <c r="L32" s="663"/>
      <c r="M32" s="135"/>
    </row>
    <row r="33" spans="1:13" x14ac:dyDescent="0.25">
      <c r="A33" s="134"/>
      <c r="E33" s="115" t="s">
        <v>408</v>
      </c>
    </row>
    <row r="34" spans="1:13" x14ac:dyDescent="0.25">
      <c r="A34" s="134"/>
      <c r="E34" s="115" t="s">
        <v>471</v>
      </c>
    </row>
    <row r="35" spans="1:13" x14ac:dyDescent="0.25">
      <c r="A35" s="134"/>
      <c r="E35" s="115" t="s">
        <v>472</v>
      </c>
    </row>
    <row r="36" spans="1:13" x14ac:dyDescent="0.25">
      <c r="A36" s="134"/>
      <c r="E36" s="115" t="s">
        <v>473</v>
      </c>
    </row>
    <row r="37" spans="1:13" x14ac:dyDescent="0.25">
      <c r="A37" s="134"/>
      <c r="E37" s="115" t="s">
        <v>474</v>
      </c>
    </row>
    <row r="38" spans="1:13" x14ac:dyDescent="0.25">
      <c r="A38" s="134"/>
      <c r="E38" s="115" t="s">
        <v>409</v>
      </c>
      <c r="M38" s="135"/>
    </row>
    <row r="39" spans="1:13" x14ac:dyDescent="0.25">
      <c r="A39" s="134"/>
      <c r="E39" s="115" t="s">
        <v>475</v>
      </c>
      <c r="M39" s="135"/>
    </row>
    <row r="40" spans="1:13" x14ac:dyDescent="0.25">
      <c r="A40" s="134"/>
      <c r="E40" s="115" t="s">
        <v>410</v>
      </c>
      <c r="M40" s="135"/>
    </row>
    <row r="41" spans="1:13" x14ac:dyDescent="0.25">
      <c r="A41" s="134"/>
      <c r="E41" s="115" t="s">
        <v>411</v>
      </c>
      <c r="M41" s="135"/>
    </row>
    <row r="42" spans="1:13" x14ac:dyDescent="0.25">
      <c r="A42" s="134"/>
      <c r="E42" s="115" t="s">
        <v>476</v>
      </c>
      <c r="M42" s="135"/>
    </row>
    <row r="43" spans="1:13" x14ac:dyDescent="0.25">
      <c r="A43" s="136"/>
      <c r="B43" s="137"/>
      <c r="C43" s="137"/>
      <c r="D43" s="137"/>
      <c r="E43" s="137" t="s">
        <v>477</v>
      </c>
      <c r="F43" s="137"/>
      <c r="G43" s="137"/>
      <c r="H43" s="137"/>
      <c r="I43" s="137"/>
      <c r="J43" s="137"/>
      <c r="K43" s="137"/>
      <c r="L43" s="137"/>
      <c r="M43" s="138"/>
    </row>
    <row r="44" spans="1:13" x14ac:dyDescent="0.25">
      <c r="A44" s="178" t="s">
        <v>434</v>
      </c>
      <c r="B44" s="179"/>
      <c r="C44" s="179"/>
      <c r="D44" s="179"/>
      <c r="E44" s="179"/>
      <c r="F44" s="179"/>
      <c r="G44" s="179"/>
      <c r="H44" s="179"/>
      <c r="I44" s="179"/>
      <c r="J44" s="179"/>
      <c r="K44" s="139"/>
      <c r="L44" s="139"/>
      <c r="M44" s="140"/>
    </row>
    <row r="45" spans="1:13" x14ac:dyDescent="0.25">
      <c r="A45" s="142"/>
      <c r="B45" s="124"/>
      <c r="C45" s="124"/>
      <c r="D45" s="124"/>
      <c r="E45" s="124"/>
      <c r="F45" s="124"/>
      <c r="G45" s="659" t="s">
        <v>437</v>
      </c>
      <c r="H45" s="660"/>
      <c r="I45" s="124"/>
      <c r="J45" s="124"/>
      <c r="K45" s="124"/>
      <c r="L45" s="177"/>
      <c r="M45" s="180"/>
    </row>
    <row r="46" spans="1:13" x14ac:dyDescent="0.25">
      <c r="A46" s="134"/>
      <c r="E46" s="141" t="s">
        <v>444</v>
      </c>
      <c r="G46" s="661"/>
      <c r="H46" s="662"/>
      <c r="L46" s="177"/>
      <c r="M46" s="181"/>
    </row>
    <row r="47" spans="1:13" x14ac:dyDescent="0.25">
      <c r="A47" s="136"/>
      <c r="B47" s="137"/>
      <c r="C47" s="137"/>
      <c r="D47" s="137"/>
      <c r="E47" s="172" t="s">
        <v>445</v>
      </c>
      <c r="F47" s="137"/>
      <c r="G47" s="137"/>
      <c r="H47" s="137"/>
      <c r="I47" s="137"/>
      <c r="J47" s="137"/>
      <c r="L47" s="182"/>
      <c r="M47" s="183"/>
    </row>
    <row r="48" spans="1:13" x14ac:dyDescent="0.25">
      <c r="A48" s="134"/>
      <c r="E48" s="141"/>
      <c r="G48" s="659" t="s">
        <v>437</v>
      </c>
      <c r="H48" s="660"/>
      <c r="K48" s="124"/>
      <c r="L48" s="177"/>
      <c r="M48" s="181"/>
    </row>
    <row r="49" spans="1:13" x14ac:dyDescent="0.25">
      <c r="A49" s="134"/>
      <c r="E49" s="144" t="s">
        <v>416</v>
      </c>
      <c r="G49" s="661"/>
      <c r="H49" s="662"/>
      <c r="M49" s="135"/>
    </row>
    <row r="50" spans="1:13" x14ac:dyDescent="0.25">
      <c r="A50" s="134"/>
      <c r="E50" s="144" t="s">
        <v>417</v>
      </c>
      <c r="G50" s="176"/>
      <c r="H50" s="176"/>
      <c r="M50" s="135"/>
    </row>
    <row r="51" spans="1:13" x14ac:dyDescent="0.25">
      <c r="A51" s="134"/>
      <c r="E51" s="144" t="s">
        <v>442</v>
      </c>
      <c r="G51" s="148"/>
      <c r="H51" s="148"/>
      <c r="M51" s="135"/>
    </row>
    <row r="52" spans="1:13" x14ac:dyDescent="0.25">
      <c r="A52" s="136"/>
      <c r="B52" s="137"/>
      <c r="C52" s="137"/>
      <c r="D52" s="137"/>
      <c r="E52" s="145" t="s">
        <v>443</v>
      </c>
      <c r="F52" s="137"/>
      <c r="G52" s="137"/>
      <c r="H52" s="137"/>
      <c r="I52" s="137"/>
      <c r="J52" s="137"/>
      <c r="K52" s="137"/>
      <c r="L52" s="137"/>
      <c r="M52" s="138"/>
    </row>
    <row r="53" spans="1:13" x14ac:dyDescent="0.25">
      <c r="A53" s="174" t="s">
        <v>406</v>
      </c>
      <c r="B53" s="139"/>
      <c r="C53" s="139"/>
      <c r="D53" s="139"/>
      <c r="E53" s="175"/>
      <c r="F53" s="139"/>
      <c r="G53" s="139"/>
      <c r="H53" s="139"/>
      <c r="I53" s="139"/>
      <c r="J53" s="139"/>
      <c r="K53" s="139"/>
      <c r="L53" s="139"/>
      <c r="M53" s="140"/>
    </row>
    <row r="54" spans="1:13" x14ac:dyDescent="0.25">
      <c r="A54" s="134"/>
      <c r="C54" s="173"/>
      <c r="G54" s="665" t="s">
        <v>437</v>
      </c>
      <c r="H54" s="666"/>
      <c r="M54" s="135"/>
    </row>
    <row r="55" spans="1:13" x14ac:dyDescent="0.25">
      <c r="A55" s="134"/>
      <c r="E55" s="115" t="s">
        <v>440</v>
      </c>
      <c r="G55" s="661"/>
      <c r="H55" s="662"/>
      <c r="M55" s="135"/>
    </row>
    <row r="56" spans="1:13" x14ac:dyDescent="0.25">
      <c r="A56" s="134"/>
      <c r="E56" s="144" t="s">
        <v>441</v>
      </c>
      <c r="G56" s="148"/>
      <c r="H56" s="148"/>
      <c r="M56" s="135"/>
    </row>
    <row r="57" spans="1:13" x14ac:dyDescent="0.25">
      <c r="A57" s="134"/>
      <c r="E57" s="144" t="s">
        <v>418</v>
      </c>
      <c r="G57" s="148"/>
      <c r="H57" s="148"/>
      <c r="M57" s="135"/>
    </row>
    <row r="58" spans="1:13" x14ac:dyDescent="0.25">
      <c r="A58" s="134"/>
      <c r="E58" s="144" t="s">
        <v>419</v>
      </c>
      <c r="M58" s="135"/>
    </row>
    <row r="59" spans="1:13" x14ac:dyDescent="0.25">
      <c r="A59" s="134"/>
      <c r="E59" s="144" t="s">
        <v>420</v>
      </c>
      <c r="M59" s="135"/>
    </row>
    <row r="60" spans="1:13" x14ac:dyDescent="0.25">
      <c r="A60" s="134"/>
      <c r="E60" s="144" t="s">
        <v>462</v>
      </c>
      <c r="M60" s="135"/>
    </row>
    <row r="61" spans="1:13" x14ac:dyDescent="0.25">
      <c r="A61" s="134"/>
      <c r="E61" s="145" t="s">
        <v>421</v>
      </c>
      <c r="M61" s="135"/>
    </row>
    <row r="62" spans="1:13" x14ac:dyDescent="0.25">
      <c r="A62" s="142"/>
      <c r="B62" s="124"/>
      <c r="C62" s="125"/>
      <c r="D62" s="124"/>
      <c r="E62" s="124"/>
      <c r="F62" s="124"/>
      <c r="G62" s="659" t="s">
        <v>437</v>
      </c>
      <c r="H62" s="660"/>
      <c r="I62" s="124"/>
      <c r="J62" s="124"/>
      <c r="K62" s="124"/>
      <c r="L62" s="124"/>
      <c r="M62" s="143"/>
    </row>
    <row r="63" spans="1:13" x14ac:dyDescent="0.25">
      <c r="A63" s="134"/>
      <c r="E63" s="144" t="s">
        <v>422</v>
      </c>
      <c r="G63" s="661"/>
      <c r="H63" s="662"/>
      <c r="M63" s="135"/>
    </row>
    <row r="64" spans="1:13" x14ac:dyDescent="0.25">
      <c r="A64" s="134"/>
      <c r="E64" s="144" t="s">
        <v>423</v>
      </c>
      <c r="M64" s="135"/>
    </row>
    <row r="65" spans="1:13" x14ac:dyDescent="0.25">
      <c r="A65" s="134"/>
      <c r="E65" s="144" t="s">
        <v>424</v>
      </c>
      <c r="M65" s="135"/>
    </row>
    <row r="66" spans="1:13" x14ac:dyDescent="0.25">
      <c r="A66" s="136"/>
      <c r="B66" s="137"/>
      <c r="C66" s="137"/>
      <c r="D66" s="137"/>
      <c r="E66" s="145" t="s">
        <v>425</v>
      </c>
      <c r="F66" s="137"/>
      <c r="G66" s="137"/>
      <c r="H66" s="137"/>
      <c r="I66" s="137"/>
      <c r="J66" s="137"/>
      <c r="K66" s="137"/>
      <c r="L66" s="137"/>
      <c r="M66" s="138"/>
    </row>
    <row r="67" spans="1:13" x14ac:dyDescent="0.25">
      <c r="A67" s="149" t="s">
        <v>405</v>
      </c>
      <c r="B67" s="146"/>
      <c r="C67" s="146"/>
      <c r="D67" s="146"/>
      <c r="E67" s="147"/>
      <c r="F67" s="146"/>
      <c r="G67" s="146"/>
      <c r="H67" s="146"/>
      <c r="I67" s="146"/>
      <c r="J67" s="146"/>
      <c r="K67" s="146"/>
      <c r="L67" s="177"/>
      <c r="M67" s="177"/>
    </row>
    <row r="68" spans="1:13" x14ac:dyDescent="0.25">
      <c r="A68" s="142"/>
      <c r="B68" s="124"/>
      <c r="C68" s="150"/>
      <c r="D68" s="124"/>
      <c r="E68" s="124"/>
      <c r="F68" s="124"/>
      <c r="G68" s="659" t="s">
        <v>437</v>
      </c>
      <c r="H68" s="660"/>
      <c r="I68" s="124"/>
      <c r="J68" s="124"/>
      <c r="K68" s="124"/>
    </row>
    <row r="69" spans="1:13" x14ac:dyDescent="0.25">
      <c r="A69" s="134"/>
      <c r="E69" s="115" t="s">
        <v>428</v>
      </c>
      <c r="G69" s="661"/>
      <c r="H69" s="662"/>
    </row>
    <row r="70" spans="1:13" x14ac:dyDescent="0.25">
      <c r="A70" s="134"/>
      <c r="E70" s="115" t="s">
        <v>429</v>
      </c>
    </row>
    <row r="71" spans="1:13" x14ac:dyDescent="0.25">
      <c r="A71" s="134"/>
      <c r="E71" s="115" t="s">
        <v>430</v>
      </c>
    </row>
    <row r="72" spans="1:13" x14ac:dyDescent="0.25">
      <c r="A72" s="134"/>
      <c r="E72" s="115" t="s">
        <v>431</v>
      </c>
      <c r="M72" s="135"/>
    </row>
    <row r="73" spans="1:13" x14ac:dyDescent="0.25">
      <c r="A73" s="134"/>
      <c r="E73" s="115" t="s">
        <v>432</v>
      </c>
      <c r="M73" s="135"/>
    </row>
    <row r="74" spans="1:13" x14ac:dyDescent="0.25">
      <c r="A74" s="134"/>
      <c r="E74" s="115" t="s">
        <v>433</v>
      </c>
      <c r="M74" s="135"/>
    </row>
    <row r="75" spans="1:13" x14ac:dyDescent="0.25">
      <c r="A75" s="134"/>
      <c r="E75" s="115" t="s">
        <v>384</v>
      </c>
      <c r="M75" s="135"/>
    </row>
    <row r="76" spans="1:13" x14ac:dyDescent="0.25">
      <c r="A76" s="136"/>
      <c r="B76" s="137"/>
      <c r="C76" s="137"/>
      <c r="D76" s="137"/>
      <c r="E76" s="137" t="s">
        <v>385</v>
      </c>
      <c r="F76" s="137"/>
      <c r="G76" s="137"/>
      <c r="H76" s="137"/>
      <c r="I76" s="137" t="s">
        <v>438</v>
      </c>
      <c r="J76" s="137"/>
      <c r="K76" s="137"/>
      <c r="L76" s="137"/>
      <c r="M76" s="138"/>
    </row>
    <row r="77" spans="1:13" x14ac:dyDescent="0.25">
      <c r="A77" s="142"/>
      <c r="B77" s="124"/>
      <c r="C77" s="125"/>
      <c r="D77" s="124"/>
      <c r="E77" s="124"/>
      <c r="F77" s="124"/>
      <c r="G77" s="659" t="s">
        <v>437</v>
      </c>
      <c r="H77" s="660"/>
      <c r="I77" s="124"/>
      <c r="J77" s="124"/>
      <c r="K77" s="124"/>
      <c r="L77" s="124"/>
      <c r="M77" s="143"/>
    </row>
    <row r="78" spans="1:13" x14ac:dyDescent="0.25">
      <c r="A78" s="134"/>
      <c r="E78" s="144" t="s">
        <v>426</v>
      </c>
      <c r="G78" s="661"/>
      <c r="H78" s="662"/>
      <c r="M78" s="135"/>
    </row>
    <row r="79" spans="1:13" x14ac:dyDescent="0.25">
      <c r="A79" s="134"/>
      <c r="E79" s="144" t="s">
        <v>427</v>
      </c>
      <c r="M79" s="135"/>
    </row>
    <row r="80" spans="1:13" x14ac:dyDescent="0.25">
      <c r="A80" s="136"/>
      <c r="B80" s="137"/>
      <c r="C80" s="137"/>
      <c r="D80" s="137"/>
      <c r="E80" s="137"/>
      <c r="F80" s="137"/>
      <c r="G80" s="137"/>
      <c r="H80" s="137"/>
      <c r="I80" s="137"/>
      <c r="J80" s="137"/>
      <c r="K80" s="137"/>
      <c r="L80" s="137"/>
      <c r="M80" s="138"/>
    </row>
    <row r="88" spans="9:11" x14ac:dyDescent="0.25">
      <c r="I88" s="177"/>
      <c r="J88" s="177"/>
      <c r="K88" s="177"/>
    </row>
    <row r="89" spans="9:11" x14ac:dyDescent="0.25">
      <c r="I89" s="177"/>
      <c r="J89" s="177"/>
      <c r="K89" s="177"/>
    </row>
  </sheetData>
  <customSheetViews>
    <customSheetView guid="{018AB515-AB17-4172-9F06-1432D1C49B1F}" showPageBreaks="1" showGridLines="0" hiddenColumns="1" view="pageLayout" showRuler="0">
      <selection activeCell="D2" sqref="D2"/>
      <rowBreaks count="2" manualBreakCount="2">
        <brk id="32" max="12" man="1"/>
        <brk id="66" max="16383" man="1"/>
      </rowBreaks>
      <pageMargins left="0.7" right="0.7" top="0.82291666666666663" bottom="0.75" header="0.3" footer="0.3"/>
      <pageSetup orientation="portrait" r:id="rId1"/>
      <headerFooter scaleWithDoc="0" alignWithMargins="0">
        <oddHeader>&amp;C&amp;"+,Regular"&amp;16
EarthCraft Sponsor Information&amp;R&amp;G</oddHeader>
        <oddFooter>&amp;L&amp;"-,Regular"&amp;9v.2014.04.01&amp;C&amp;"-,Regular"&amp;9EarthCraft House 2014&amp;R&amp;"-,Regular"&amp;9&amp;P of &amp;N</oddFooter>
      </headerFooter>
    </customSheetView>
    <customSheetView guid="{2AD44DDD-20C4-405B-8AAF-6409521CD900}" showPageBreaks="1" showGridLines="0" hiddenColumns="1" view="pageLayout" showRuler="0">
      <selection activeCell="D2" sqref="D2"/>
      <rowBreaks count="2" manualBreakCount="2">
        <brk id="32" max="12" man="1"/>
        <brk id="66" max="16383" man="1"/>
      </rowBreaks>
      <pageMargins left="0.7" right="0.7" top="0.82291666666666663" bottom="0.75" header="0.3" footer="0.3"/>
      <pageSetup orientation="portrait" r:id="rId2"/>
      <headerFooter scaleWithDoc="0" alignWithMargins="0">
        <oddHeader>&amp;C&amp;"+,Regular"&amp;16
EarthCraft Sponsor Information&amp;R&amp;G</oddHeader>
        <oddFooter>&amp;L&amp;"-,Regular"&amp;9v.2014.04.01&amp;C&amp;"-,Regular"&amp;9EarthCraft House 2014&amp;R&amp;"-,Regular"&amp;9&amp;P of &amp;N</oddFooter>
      </headerFooter>
    </customSheetView>
    <customSheetView guid="{22567D11-EBB8-4CE8-80E0-9D844DBA6A3C}" showPageBreaks="1" showGridLines="0" hiddenColumns="1" view="pageLayout" showRuler="0">
      <selection activeCell="G8" sqref="G8:H9"/>
      <rowBreaks count="2" manualBreakCount="2">
        <brk id="32" max="12" man="1"/>
        <brk id="66" max="16383" man="1"/>
      </rowBreaks>
      <pageMargins left="0.7" right="0.7" top="0.82291666666666663" bottom="0.75" header="0.3" footer="0.3"/>
      <pageSetup orientation="portrait" r:id="rId3"/>
      <headerFooter scaleWithDoc="0" alignWithMargins="0">
        <oddHeader>&amp;C&amp;"+,Regular"&amp;16
EarthCraft Sponsor Information&amp;R&amp;G</oddHeader>
        <oddFooter>&amp;L&amp;"-,Regular"&amp;9v.2014.04.01&amp;C&amp;"-,Regular"&amp;9EarthCraft House 2014&amp;R&amp;"-,Regular"&amp;9&amp;P of &amp;N</oddFooter>
      </headerFooter>
    </customSheetView>
  </customSheetViews>
  <mergeCells count="10">
    <mergeCell ref="G77:H78"/>
    <mergeCell ref="I29:L30"/>
    <mergeCell ref="I31:L32"/>
    <mergeCell ref="A3:M5"/>
    <mergeCell ref="G8:H9"/>
    <mergeCell ref="G54:H55"/>
    <mergeCell ref="G62:H63"/>
    <mergeCell ref="G68:H69"/>
    <mergeCell ref="G45:H46"/>
    <mergeCell ref="G48:H49"/>
  </mergeCells>
  <dataValidations count="2">
    <dataValidation type="list" allowBlank="1" showInputMessage="1" showErrorMessage="1" sqref="G51 G56:H57" xr:uid="{00000000-0002-0000-0600-000000000000}">
      <formula1>$K$6:$K$8</formula1>
    </dataValidation>
    <dataValidation type="list" allowBlank="1" showInputMessage="1" showErrorMessage="1" sqref="G8:H9 G48:H49 G68:H69 G62:H63 G54:H55 G77:H78 G45:H46" xr:uid="{00000000-0002-0000-0600-000001000000}">
      <formula1>$K$8:$K$10</formula1>
    </dataValidation>
  </dataValidations>
  <pageMargins left="0.7" right="0.7" top="0.82291666666666663" bottom="0.75" header="0.3" footer="0.3"/>
  <pageSetup orientation="portrait" r:id="rId4"/>
  <headerFooter scaleWithDoc="0" alignWithMargins="0">
    <oddHeader>&amp;C&amp;"+,Regular"&amp;16
EarthCraft Sponsor Information&amp;R&amp;G</oddHeader>
    <oddFooter>&amp;L&amp;"-,Regular"&amp;9v.2014.04.01&amp;C&amp;"-,Regular"&amp;9EarthCraft House 2014&amp;R&amp;"-,Regular"&amp;9&amp;P of &amp;N</oddFooter>
  </headerFooter>
  <rowBreaks count="2" manualBreakCount="2">
    <brk id="32" max="12" man="1"/>
    <brk id="66" max="16383" man="1"/>
  </rowBreaks>
  <drawing r:id="rId5"/>
  <legacyDrawingHF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2"/>
  </sheetPr>
  <dimension ref="A1:I30"/>
  <sheetViews>
    <sheetView showGridLines="0" zoomScaleNormal="100" zoomScaleSheetLayoutView="100" workbookViewId="0">
      <selection activeCell="B29" sqref="B29:H29"/>
    </sheetView>
  </sheetViews>
  <sheetFormatPr defaultColWidth="9.1796875" defaultRowHeight="10" x14ac:dyDescent="0.2"/>
  <cols>
    <col min="1" max="1" width="13.1796875" style="79" customWidth="1"/>
    <col min="2" max="2" width="17.453125" style="79" customWidth="1"/>
    <col min="3" max="4" width="8.7265625" style="79" customWidth="1"/>
    <col min="5" max="5" width="9.54296875" style="79" customWidth="1"/>
    <col min="6" max="6" width="12.453125" style="79" customWidth="1"/>
    <col min="7" max="7" width="8.7265625" style="79" customWidth="1"/>
    <col min="8" max="8" width="11.453125" style="79" customWidth="1"/>
    <col min="9" max="9" width="0" style="79" hidden="1" customWidth="1"/>
    <col min="10" max="16384" width="9.1796875" style="79"/>
  </cols>
  <sheetData>
    <row r="1" spans="1:9" s="78" customFormat="1" ht="14.15" customHeight="1" x14ac:dyDescent="0.2">
      <c r="A1" s="1083" t="str">
        <f>'[1]Cover Sheet'!A1</f>
        <v>Builder Company:</v>
      </c>
      <c r="B1" s="1084"/>
      <c r="C1" s="1085" t="str">
        <f>IF('[1]Cover Sheet'!C1="","",'[1]Cover Sheet'!C1)</f>
        <v/>
      </c>
      <c r="D1" s="1085"/>
      <c r="E1" s="1083" t="str">
        <f>'[1]Cover Sheet'!G1</f>
        <v>House Address:</v>
      </c>
      <c r="F1" s="1086"/>
      <c r="G1" s="1085" t="str">
        <f>IF('[1]Cover Sheet'!I1="","",'[1]Cover Sheet'!I1)</f>
        <v/>
      </c>
      <c r="H1" s="1085"/>
    </row>
    <row r="2" spans="1:9" s="78" customFormat="1" ht="14.15" customHeight="1" x14ac:dyDescent="0.2">
      <c r="A2" s="1083" t="str">
        <f>'[1]Cover Sheet'!A2</f>
        <v>Contact Person:</v>
      </c>
      <c r="B2" s="1086"/>
      <c r="C2" s="1085" t="str">
        <f>IF('[1]Cover Sheet'!C2="","",'[1]Cover Sheet'!C2)</f>
        <v/>
      </c>
      <c r="D2" s="1085"/>
      <c r="E2" s="1083" t="str">
        <f>'[1]Cover Sheet'!G2</f>
        <v>City, State:</v>
      </c>
      <c r="F2" s="1086"/>
      <c r="G2" s="1085" t="str">
        <f>IF('[1]Cover Sheet'!I2="","",'[1]Cover Sheet'!I2)</f>
        <v/>
      </c>
      <c r="H2" s="1085"/>
    </row>
    <row r="3" spans="1:9" s="78" customFormat="1" ht="14.15" customHeight="1" x14ac:dyDescent="0.2">
      <c r="A3" s="1083" t="str">
        <f>'[1]Cover Sheet'!A3</f>
        <v>Phone:</v>
      </c>
      <c r="B3" s="1086"/>
      <c r="C3" s="1085" t="str">
        <f>IF('[1]Cover Sheet'!C3="","",'[1]Cover Sheet'!C3)</f>
        <v/>
      </c>
      <c r="D3" s="1085"/>
      <c r="E3" s="1083" t="str">
        <f>'[1]Cover Sheet'!G3</f>
        <v>Zip Code:</v>
      </c>
      <c r="F3" s="1086"/>
      <c r="G3" s="1085" t="str">
        <f>IF('[1]Cover Sheet'!I3="","",'[1]Cover Sheet'!I3)</f>
        <v/>
      </c>
      <c r="H3" s="1085"/>
    </row>
    <row r="4" spans="1:9" s="78" customFormat="1" ht="14.15" customHeight="1" x14ac:dyDescent="0.2">
      <c r="A4" s="1083" t="str">
        <f>'[1]Cover Sheet'!A4</f>
        <v>Plan Name:</v>
      </c>
      <c r="B4" s="1087"/>
      <c r="C4" s="1085" t="str">
        <f>IF('[1]Cover Sheet'!C4="","",'[1]Cover Sheet'!C4)</f>
        <v/>
      </c>
      <c r="D4" s="1085"/>
      <c r="E4" s="1083" t="str">
        <f>'[1]Cover Sheet'!G4</f>
        <v>Lot #:</v>
      </c>
      <c r="F4" s="1086"/>
      <c r="G4" s="1085" t="str">
        <f>IF('[1]Cover Sheet'!I4="","",'[1]Cover Sheet'!I4)</f>
        <v/>
      </c>
      <c r="H4" s="1085"/>
      <c r="I4" s="80"/>
    </row>
    <row r="5" spans="1:9" s="78" customFormat="1" ht="14.15" customHeight="1" x14ac:dyDescent="0.2">
      <c r="A5" s="1083" t="str">
        <f>'[1]Cover Sheet'!A5</f>
        <v>Technical Advisor:</v>
      </c>
      <c r="B5" s="1087"/>
      <c r="C5" s="1085" t="str">
        <f>IF('[1]Cover Sheet'!C5="","",'[1]Cover Sheet'!C5)</f>
        <v/>
      </c>
      <c r="D5" s="1085"/>
      <c r="E5" s="1083" t="str">
        <f>'[1]Cover Sheet'!G5</f>
        <v>Community:</v>
      </c>
      <c r="F5" s="1086"/>
      <c r="G5" s="1085" t="str">
        <f>IF('[1]Cover Sheet'!I5="","",'[1]Cover Sheet'!I5)</f>
        <v/>
      </c>
      <c r="H5" s="1085"/>
      <c r="I5" s="80"/>
    </row>
    <row r="6" spans="1:9" s="78" customFormat="1" ht="4" customHeight="1" x14ac:dyDescent="0.2">
      <c r="A6" s="1083"/>
      <c r="B6" s="1087"/>
      <c r="C6" s="1089"/>
      <c r="D6" s="1088"/>
      <c r="E6" s="1087"/>
      <c r="F6" s="1090"/>
      <c r="G6" s="1091"/>
      <c r="H6" s="1088"/>
      <c r="I6" s="80"/>
    </row>
    <row r="7" spans="1:9" ht="14.15" customHeight="1" x14ac:dyDescent="0.2">
      <c r="A7" s="1092" t="s">
        <v>364</v>
      </c>
      <c r="B7" s="1092"/>
      <c r="C7" s="1092"/>
      <c r="D7" s="1093"/>
      <c r="E7" s="1093"/>
      <c r="F7" s="1093"/>
      <c r="G7" s="1093"/>
      <c r="H7" s="1093"/>
    </row>
    <row r="8" spans="1:9" ht="14.15" customHeight="1" x14ac:dyDescent="0.2">
      <c r="A8" s="1092" t="s">
        <v>365</v>
      </c>
      <c r="B8" s="1092"/>
      <c r="C8" s="1092"/>
      <c r="D8" s="1093"/>
      <c r="E8" s="1093"/>
      <c r="F8" s="1093"/>
      <c r="G8" s="1093"/>
      <c r="H8" s="1093"/>
    </row>
    <row r="9" spans="1:9" ht="4" customHeight="1" x14ac:dyDescent="0.2">
      <c r="A9" s="1092"/>
      <c r="B9" s="1092"/>
      <c r="C9" s="1092"/>
      <c r="D9" s="1092"/>
      <c r="E9" s="1092"/>
      <c r="F9" s="1092"/>
      <c r="G9" s="1092"/>
      <c r="H9" s="1092"/>
    </row>
    <row r="10" spans="1:9" ht="14.15" customHeight="1" x14ac:dyDescent="0.2">
      <c r="A10" s="1092" t="s">
        <v>366</v>
      </c>
      <c r="B10" s="1094"/>
      <c r="C10" s="1095"/>
      <c r="D10" s="1095"/>
      <c r="E10" s="1092" t="s">
        <v>367</v>
      </c>
      <c r="F10" s="1092"/>
      <c r="G10" s="1093"/>
      <c r="H10" s="1093"/>
    </row>
    <row r="11" spans="1:9" ht="4" customHeight="1" thickBot="1" x14ac:dyDescent="0.25"/>
    <row r="12" spans="1:9" ht="14.15" customHeight="1" x14ac:dyDescent="0.2">
      <c r="A12" s="81" t="s">
        <v>368</v>
      </c>
      <c r="B12" s="81"/>
      <c r="C12" s="81"/>
      <c r="D12" s="81"/>
      <c r="E12" s="81"/>
      <c r="F12" s="81"/>
      <c r="G12" s="81"/>
      <c r="H12" s="93"/>
    </row>
    <row r="13" spans="1:9" ht="14.15" customHeight="1" x14ac:dyDescent="0.2">
      <c r="A13" s="1096" t="s">
        <v>369</v>
      </c>
      <c r="B13" s="1086"/>
      <c r="C13" s="1086"/>
      <c r="D13" s="1086"/>
      <c r="E13" s="1086"/>
      <c r="F13" s="1086"/>
      <c r="G13" s="1086"/>
      <c r="H13" s="1097"/>
    </row>
    <row r="14" spans="1:9" ht="14.15" customHeight="1" x14ac:dyDescent="0.2">
      <c r="A14" s="1096" t="s">
        <v>370</v>
      </c>
      <c r="B14" s="1086"/>
      <c r="C14" s="1086"/>
      <c r="D14" s="1086"/>
      <c r="E14" s="1086"/>
      <c r="F14" s="1086"/>
      <c r="G14" s="1086"/>
      <c r="H14" s="1097"/>
    </row>
    <row r="15" spans="1:9" ht="14.15" customHeight="1" x14ac:dyDescent="0.2">
      <c r="A15" s="1096" t="s">
        <v>371</v>
      </c>
      <c r="B15" s="1086"/>
      <c r="C15" s="1086"/>
      <c r="D15" s="1086"/>
      <c r="E15" s="1086"/>
      <c r="F15" s="1086"/>
      <c r="G15" s="1086"/>
      <c r="H15" s="1097"/>
    </row>
    <row r="16" spans="1:9" ht="14.15" customHeight="1" x14ac:dyDescent="0.2">
      <c r="A16" s="1096" t="s">
        <v>372</v>
      </c>
      <c r="B16" s="1086"/>
      <c r="C16" s="1086"/>
      <c r="D16" s="1086"/>
      <c r="E16" s="1086"/>
      <c r="F16" s="1086"/>
      <c r="G16" s="1086"/>
      <c r="H16" s="1097"/>
    </row>
    <row r="17" spans="1:8" ht="14.15" customHeight="1" x14ac:dyDescent="0.2">
      <c r="A17" s="1096" t="s">
        <v>373</v>
      </c>
      <c r="B17" s="1086"/>
      <c r="C17" s="1086"/>
      <c r="D17" s="1086"/>
      <c r="E17" s="1086"/>
      <c r="F17" s="1086"/>
      <c r="G17" s="1086"/>
      <c r="H17" s="1097"/>
    </row>
    <row r="18" spans="1:8" ht="14.15" customHeight="1" x14ac:dyDescent="0.2">
      <c r="A18" s="1096" t="s">
        <v>374</v>
      </c>
      <c r="B18" s="1086"/>
      <c r="C18" s="1086"/>
      <c r="D18" s="1086"/>
      <c r="E18" s="1086"/>
      <c r="F18" s="1086"/>
      <c r="G18" s="1086"/>
      <c r="H18" s="1097"/>
    </row>
    <row r="19" spans="1:8" ht="14.15" customHeight="1" thickBot="1" x14ac:dyDescent="0.25">
      <c r="A19" s="1098" t="s">
        <v>375</v>
      </c>
      <c r="B19" s="1099"/>
      <c r="C19" s="1099"/>
      <c r="D19" s="1099"/>
      <c r="E19" s="1099"/>
      <c r="F19" s="1099"/>
      <c r="G19" s="1099"/>
      <c r="H19" s="1100">
        <f>ABS(H18-H17)</f>
        <v>0</v>
      </c>
    </row>
    <row r="20" spans="1:8" ht="4" customHeight="1" thickBot="1" x14ac:dyDescent="0.25"/>
    <row r="21" spans="1:8" ht="14.15" customHeight="1" x14ac:dyDescent="0.2">
      <c r="A21" s="81" t="s">
        <v>376</v>
      </c>
      <c r="B21" s="81"/>
      <c r="C21" s="81"/>
      <c r="D21" s="81"/>
      <c r="E21" s="81"/>
      <c r="F21" s="81"/>
      <c r="G21" s="81"/>
      <c r="H21" s="93"/>
    </row>
    <row r="22" spans="1:8" ht="14.15" customHeight="1" x14ac:dyDescent="0.2">
      <c r="A22" s="1096" t="s">
        <v>370</v>
      </c>
      <c r="B22" s="1086"/>
      <c r="C22" s="1086"/>
      <c r="D22" s="1086"/>
      <c r="E22" s="1086"/>
      <c r="F22" s="1086"/>
      <c r="G22" s="1086"/>
      <c r="H22" s="1097"/>
    </row>
    <row r="23" spans="1:8" ht="14.15" customHeight="1" x14ac:dyDescent="0.2">
      <c r="A23" s="1096" t="s">
        <v>377</v>
      </c>
      <c r="B23" s="1086"/>
      <c r="C23" s="1086"/>
      <c r="D23" s="1086"/>
      <c r="E23" s="1086"/>
      <c r="F23" s="1086"/>
      <c r="G23" s="1086"/>
      <c r="H23" s="1097"/>
    </row>
    <row r="24" spans="1:8" ht="14.15" customHeight="1" x14ac:dyDescent="0.2">
      <c r="A24" s="1096" t="s">
        <v>378</v>
      </c>
      <c r="B24" s="1086"/>
      <c r="C24" s="1086"/>
      <c r="D24" s="1086"/>
      <c r="E24" s="1086"/>
      <c r="F24" s="1086"/>
      <c r="G24" s="1086"/>
      <c r="H24" s="1097"/>
    </row>
    <row r="25" spans="1:8" ht="14.15" customHeight="1" x14ac:dyDescent="0.2">
      <c r="A25" s="1096" t="s">
        <v>379</v>
      </c>
      <c r="B25" s="1086"/>
      <c r="C25" s="1086"/>
      <c r="D25" s="1086"/>
      <c r="E25" s="1086"/>
      <c r="F25" s="1086"/>
      <c r="G25" s="1086"/>
      <c r="H25" s="1097"/>
    </row>
    <row r="26" spans="1:8" ht="14.15" customHeight="1" x14ac:dyDescent="0.2">
      <c r="A26" s="1096" t="s">
        <v>380</v>
      </c>
      <c r="B26" s="1086"/>
      <c r="C26" s="1086"/>
      <c r="D26" s="1086"/>
      <c r="E26" s="1086"/>
      <c r="F26" s="1086"/>
      <c r="G26" s="1086"/>
      <c r="H26" s="1097"/>
    </row>
    <row r="27" spans="1:8" ht="14.15" customHeight="1" thickBot="1" x14ac:dyDescent="0.25">
      <c r="A27" s="1098" t="s">
        <v>375</v>
      </c>
      <c r="B27" s="1099"/>
      <c r="C27" s="1099"/>
      <c r="D27" s="1099"/>
      <c r="E27" s="1099"/>
      <c r="F27" s="1099"/>
      <c r="G27" s="1099"/>
      <c r="H27" s="1100">
        <f>ABS(H26-H25)</f>
        <v>0</v>
      </c>
    </row>
    <row r="28" spans="1:8" ht="4" customHeight="1" thickBot="1" x14ac:dyDescent="0.25">
      <c r="A28" s="1101"/>
      <c r="B28" s="1101"/>
      <c r="C28" s="1101"/>
      <c r="D28" s="1101"/>
      <c r="E28" s="1101"/>
      <c r="F28" s="1101"/>
      <c r="G28" s="1101"/>
      <c r="H28" s="1101"/>
    </row>
    <row r="29" spans="1:8" ht="72" customHeight="1" thickBot="1" x14ac:dyDescent="0.25">
      <c r="A29" s="1102" t="s">
        <v>283</v>
      </c>
      <c r="B29" s="1103"/>
      <c r="C29" s="1104"/>
      <c r="D29" s="1104"/>
      <c r="E29" s="1104"/>
      <c r="F29" s="1104"/>
      <c r="G29" s="1104"/>
      <c r="H29" s="1105"/>
    </row>
    <row r="30" spans="1:8" x14ac:dyDescent="0.2">
      <c r="A30" s="1092"/>
      <c r="B30" s="1092"/>
      <c r="C30" s="1092"/>
      <c r="D30" s="1092"/>
      <c r="E30" s="1092"/>
      <c r="F30" s="1092"/>
      <c r="G30" s="1092"/>
      <c r="H30" s="1092"/>
    </row>
  </sheetData>
  <customSheetViews>
    <customSheetView guid="{018AB515-AB17-4172-9F06-1432D1C49B1F}" showGridLines="0" hiddenColumns="1">
      <selection activeCell="D7" sqref="D7:H7"/>
      <pageMargins left="0.7" right="0.7" top="0.75" bottom="0.75" header="0.3" footer="0.3"/>
      <pageSetup orientation="portrait" r:id="rId1"/>
      <headerFooter>
        <oddHeader>&amp;C&amp;"Verdana,Regular"&amp;14 EarthCraft House 2014 Refrigerant Charge Test</oddHeader>
        <oddFooter>&amp;L&amp;"-,Regular"&amp;9v.20134.04.01&amp;C&amp;"-,Regular"&amp;9EarthCraft House 2014&amp;R&amp;"-,Regular"&amp;9&amp;P of &amp;N</oddFooter>
      </headerFooter>
    </customSheetView>
    <customSheetView guid="{2AD44DDD-20C4-405B-8AAF-6409521CD900}" showGridLines="0" hiddenColumns="1">
      <selection activeCell="D7" sqref="D7:H7"/>
      <pageMargins left="0.7" right="0.7" top="0.75" bottom="0.75" header="0.3" footer="0.3"/>
      <pageSetup orientation="portrait" r:id="rId2"/>
      <headerFooter>
        <oddHeader>&amp;C&amp;"Verdana,Regular"&amp;14 EarthCraft House 2014 Refrigerant Charge Test</oddHeader>
        <oddFooter>&amp;L&amp;"-,Regular"&amp;9v.20134.04.01&amp;C&amp;"-,Regular"&amp;9EarthCraft House 2014&amp;R&amp;"-,Regular"&amp;9&amp;P of &amp;N</oddFooter>
      </headerFooter>
    </customSheetView>
    <customSheetView guid="{22567D11-EBB8-4CE8-80E0-9D844DBA6A3C}" showGridLines="0" hiddenColumns="1">
      <selection activeCell="D7" sqref="D7:H7"/>
      <pageMargins left="0.7" right="0.7" top="0.75" bottom="0.75" header="0.3" footer="0.3"/>
      <pageSetup orientation="portrait" r:id="rId3"/>
      <headerFooter>
        <oddHeader>&amp;C&amp;"Verdana,Regular"&amp;14 EarthCraft House 2014 Refrigerant Charge Test</oddHeader>
        <oddFooter>&amp;L&amp;"-,Regular"&amp;9v.20134.04.01&amp;C&amp;"-,Regular"&amp;9EarthCraft House 2014&amp;R&amp;"-,Regular"&amp;9&amp;P of &amp;N</oddFooter>
      </headerFooter>
    </customSheetView>
  </customSheetViews>
  <mergeCells count="15">
    <mergeCell ref="C10:D10"/>
    <mergeCell ref="G10:H10"/>
    <mergeCell ref="B29:H29"/>
    <mergeCell ref="C4:D4"/>
    <mergeCell ref="G4:H4"/>
    <mergeCell ref="C5:D5"/>
    <mergeCell ref="G5:H5"/>
    <mergeCell ref="D7:H7"/>
    <mergeCell ref="D8:H8"/>
    <mergeCell ref="C1:D1"/>
    <mergeCell ref="G1:H1"/>
    <mergeCell ref="C2:D2"/>
    <mergeCell ref="G2:H2"/>
    <mergeCell ref="C3:D3"/>
    <mergeCell ref="G3:H3"/>
  </mergeCells>
  <pageMargins left="0.7" right="0.7" top="0.75" bottom="0.75" header="0.3" footer="0.3"/>
  <pageSetup orientation="portrait" r:id="rId4"/>
  <headerFooter>
    <oddHeader>&amp;C&amp;"Verdana,Regular"&amp;14 EarthCraft House 2014 Refrigerant Charge Test</oddHeader>
    <oddFooter>&amp;L&amp;"-,Regular"&amp;9v.20134.04.01&amp;C&amp;"-,Regular"&amp;9EarthCraft House 2014&amp;R&amp;"-,Regular"&amp;9&amp;P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7"/>
  <sheetViews>
    <sheetView workbookViewId="0">
      <selection activeCell="B12" sqref="B12"/>
    </sheetView>
  </sheetViews>
  <sheetFormatPr defaultColWidth="9.1796875" defaultRowHeight="11.5" x14ac:dyDescent="0.25"/>
  <cols>
    <col min="1" max="1" width="10.81640625" style="90" customWidth="1"/>
    <col min="2" max="2" width="162.54296875" style="90" customWidth="1"/>
    <col min="3" max="16384" width="9.1796875" style="90"/>
  </cols>
  <sheetData>
    <row r="1" spans="1:2" x14ac:dyDescent="0.25">
      <c r="A1" s="98" t="s">
        <v>399</v>
      </c>
    </row>
    <row r="2" spans="1:2" x14ac:dyDescent="0.25">
      <c r="A2" s="90" t="s">
        <v>136</v>
      </c>
      <c r="B2" s="90" t="s">
        <v>400</v>
      </c>
    </row>
    <row r="3" spans="1:2" x14ac:dyDescent="0.25">
      <c r="A3" s="667">
        <v>41141</v>
      </c>
      <c r="B3" s="95" t="s">
        <v>401</v>
      </c>
    </row>
    <row r="4" spans="1:2" x14ac:dyDescent="0.25">
      <c r="A4" s="668"/>
      <c r="B4" s="96" t="s">
        <v>404</v>
      </c>
    </row>
    <row r="5" spans="1:2" x14ac:dyDescent="0.25">
      <c r="A5" s="668"/>
      <c r="B5" s="96" t="s">
        <v>402</v>
      </c>
    </row>
    <row r="6" spans="1:2" x14ac:dyDescent="0.25">
      <c r="A6" s="669"/>
      <c r="B6" s="97" t="s">
        <v>403</v>
      </c>
    </row>
    <row r="7" spans="1:2" x14ac:dyDescent="0.25">
      <c r="A7" s="101">
        <v>41540</v>
      </c>
      <c r="B7" s="90" t="s">
        <v>439</v>
      </c>
    </row>
  </sheetData>
  <customSheetViews>
    <customSheetView guid="{018AB515-AB17-4172-9F06-1432D1C49B1F}" state="hidden">
      <selection activeCell="B12" sqref="B12"/>
      <pageMargins left="0.7" right="0.7" top="0.75" bottom="0.75" header="0.3" footer="0.3"/>
    </customSheetView>
    <customSheetView guid="{2AD44DDD-20C4-405B-8AAF-6409521CD900}" state="hidden">
      <selection activeCell="B12" sqref="B12"/>
      <pageMargins left="0.7" right="0.7" top="0.75" bottom="0.75" header="0.3" footer="0.3"/>
    </customSheetView>
    <customSheetView guid="{22567D11-EBB8-4CE8-80E0-9D844DBA6A3C}" state="hidden">
      <selection activeCell="B12" sqref="B12"/>
      <pageMargins left="0.7" right="0.7" top="0.75" bottom="0.75" header="0.3" footer="0.3"/>
    </customSheetView>
  </customSheetViews>
  <mergeCells count="1">
    <mergeCell ref="A3: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Menu</vt:lpstr>
      <vt:lpstr>Instructions</vt:lpstr>
      <vt:lpstr>Cover Sheet</vt:lpstr>
      <vt:lpstr>Worksheet</vt:lpstr>
      <vt:lpstr>Innovation</vt:lpstr>
      <vt:lpstr>TestSheet</vt:lpstr>
      <vt:lpstr>EarthCraft Sponsor Information</vt:lpstr>
      <vt:lpstr>Refrigerant Charge Test </vt:lpstr>
      <vt:lpstr>-</vt:lpstr>
      <vt:lpstr>Worksheet Updates</vt:lpstr>
      <vt:lpstr>Program Changes</vt:lpstr>
      <vt:lpstr>DU_1__PRODUCTS_AND_APPLICATIONS</vt:lpstr>
      <vt:lpstr>DURABILITY_AND_MOISTURE_MANAGEMENT__DU</vt:lpstr>
      <vt:lpstr>Install_air_conditioner_condensing_unit_pad</vt:lpstr>
      <vt:lpstr>'Cover Sheet'!Print_Area</vt:lpstr>
      <vt:lpstr>Innovation!Print_Area</vt:lpstr>
      <vt:lpstr>Menu!Print_Area</vt:lpstr>
      <vt:lpstr>'Refrigerant Charge Test '!Print_Area</vt:lpstr>
      <vt:lpstr>TestSheet!Print_Area</vt:lpstr>
      <vt:lpstr>Worksheet!Print_Titles</vt:lpstr>
      <vt:lpstr>RE_2__ADVANCED_FRAMING_PRODUCTS</vt:lpstr>
      <vt:lpstr>RE1_RESOURCE_EFFICIENT_DESIGN</vt:lpstr>
      <vt:lpstr>REQUIRED_AT_ALL_LEVELS</vt:lpstr>
      <vt:lpstr>TestSheet!TotalHtSp</vt:lpstr>
    </vt:vector>
  </TitlesOfParts>
  <Company>Southface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O'Rourke</dc:creator>
  <cp:lastModifiedBy>Jennifer Fundora</cp:lastModifiedBy>
  <cp:lastPrinted>2016-04-08T18:09:10Z</cp:lastPrinted>
  <dcterms:created xsi:type="dcterms:W3CDTF">2010-10-25T15:53:20Z</dcterms:created>
  <dcterms:modified xsi:type="dcterms:W3CDTF">2019-07-24T20:59:06Z</dcterms:modified>
</cp:coreProperties>
</file>