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dfrey\Desktop\AG Desktop Files\EarthCraft\6_Sustainable Preservation\"/>
    </mc:Choice>
  </mc:AlternateContent>
  <xr:revisionPtr revIDLastSave="0" documentId="8_{6C8B0575-EDFD-4186-B2F6-40EDD6A6AA63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Project Information" sheetId="2" r:id="rId1"/>
    <sheet name="Worksheet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8" i="1" l="1"/>
  <c r="C278" i="1"/>
  <c r="E278" i="1"/>
  <c r="D278" i="1"/>
  <c r="C255" i="1"/>
  <c r="E255" i="1"/>
  <c r="D255" i="1"/>
  <c r="D24" i="2" s="1"/>
  <c r="D183" i="1"/>
  <c r="C183" i="1"/>
  <c r="F148" i="1"/>
  <c r="F22" i="2" s="1"/>
  <c r="E148" i="1"/>
  <c r="D148" i="1"/>
  <c r="C148" i="1"/>
  <c r="E90" i="1"/>
  <c r="D90" i="1"/>
  <c r="D20" i="2" s="1"/>
  <c r="E36" i="1"/>
  <c r="F26" i="1"/>
  <c r="E26" i="1"/>
  <c r="E18" i="2" s="1"/>
  <c r="E28" i="2" s="1"/>
  <c r="D26" i="1"/>
  <c r="D18" i="2" s="1"/>
  <c r="F255" i="1"/>
  <c r="F293" i="1"/>
  <c r="F27" i="2" s="1"/>
  <c r="E293" i="1"/>
  <c r="E294" i="1" s="1"/>
  <c r="E3" i="1" s="1"/>
  <c r="E27" i="2"/>
  <c r="D293" i="1"/>
  <c r="D27" i="2"/>
  <c r="F24" i="2"/>
  <c r="F183" i="1"/>
  <c r="F23" i="2" s="1"/>
  <c r="D23" i="2"/>
  <c r="E20" i="2"/>
  <c r="C26" i="1"/>
  <c r="C294" i="1" s="1"/>
  <c r="C36" i="1"/>
  <c r="C90" i="1"/>
  <c r="C98" i="1"/>
  <c r="C293" i="1"/>
  <c r="E288" i="1"/>
  <c r="E26" i="2"/>
  <c r="D288" i="1"/>
  <c r="D294" i="1" s="1"/>
  <c r="D3" i="1" s="1"/>
  <c r="E25" i="2"/>
  <c r="D25" i="2"/>
  <c r="E24" i="2"/>
  <c r="E183" i="1"/>
  <c r="E23" i="2" s="1"/>
  <c r="E22" i="2"/>
  <c r="D22" i="2"/>
  <c r="F98" i="1"/>
  <c r="F21" i="2"/>
  <c r="E98" i="1"/>
  <c r="E21" i="2"/>
  <c r="D98" i="1"/>
  <c r="D21" i="2"/>
  <c r="F90" i="1"/>
  <c r="F20" i="2" s="1"/>
  <c r="F36" i="1"/>
  <c r="F19" i="2" s="1"/>
  <c r="F28" i="2" s="1"/>
  <c r="D30" i="2" s="1"/>
  <c r="E19" i="2"/>
  <c r="D36" i="1"/>
  <c r="D19" i="2"/>
  <c r="F18" i="2"/>
  <c r="A27" i="2"/>
  <c r="A26" i="2"/>
  <c r="A25" i="2"/>
  <c r="A24" i="2"/>
  <c r="A23" i="2"/>
  <c r="A22" i="2"/>
  <c r="A21" i="2"/>
  <c r="A20" i="2"/>
  <c r="A19" i="2"/>
  <c r="A18" i="2"/>
  <c r="F288" i="1"/>
  <c r="F26" i="2"/>
  <c r="F278" i="1"/>
  <c r="F25" i="2"/>
  <c r="F294" i="1" l="1"/>
  <c r="F3" i="1" s="1"/>
  <c r="D26" i="2"/>
  <c r="D28" i="2" s="1"/>
</calcChain>
</file>

<file path=xl/sharedStrings.xml><?xml version="1.0" encoding="utf-8"?>
<sst xmlns="http://schemas.openxmlformats.org/spreadsheetml/2006/main" count="803" uniqueCount="470">
  <si>
    <t>Point Totals</t>
  </si>
  <si>
    <t>Project Team Notes</t>
  </si>
  <si>
    <t>Method of Verification</t>
  </si>
  <si>
    <t>Planned</t>
  </si>
  <si>
    <t>Maybe</t>
  </si>
  <si>
    <t>SITE PLANNING AND DEVELOPMENT (SP)</t>
  </si>
  <si>
    <t>SP R1</t>
  </si>
  <si>
    <t>Erosion and Sedimentation Control Plan - Best Practices</t>
  </si>
  <si>
    <t>R</t>
  </si>
  <si>
    <t>-</t>
  </si>
  <si>
    <t>SP R2</t>
  </si>
  <si>
    <r>
      <rPr>
        <b/>
        <sz val="8"/>
        <color theme="1"/>
        <rFont val="Verdana"/>
        <family val="2"/>
      </rPr>
      <t xml:space="preserve">Provide Phase I Environmental Test Report </t>
    </r>
    <r>
      <rPr>
        <sz val="7"/>
        <color theme="1"/>
        <rFont val="Verdana"/>
        <family val="2"/>
      </rPr>
      <t>(if required by local jurisdiction)</t>
    </r>
  </si>
  <si>
    <t>SP R3</t>
  </si>
  <si>
    <t>SP R4</t>
  </si>
  <si>
    <t xml:space="preserve">Label All Storm Drains and Storm Inlets  </t>
  </si>
  <si>
    <t>SP 1</t>
  </si>
  <si>
    <t>SP 2</t>
  </si>
  <si>
    <t>Remediated Brownfield Site</t>
  </si>
  <si>
    <t>SP 3</t>
  </si>
  <si>
    <t>SP 4</t>
  </si>
  <si>
    <t>Select All That Apply:</t>
  </si>
  <si>
    <t>SP 5</t>
  </si>
  <si>
    <t>SP 7</t>
  </si>
  <si>
    <t>Select One Option:</t>
  </si>
  <si>
    <t>SP 8</t>
  </si>
  <si>
    <t xml:space="preserve">Shade At Least 50% of Hardscape </t>
  </si>
  <si>
    <t>SP 9</t>
  </si>
  <si>
    <t>Water Permeable Materials for Hardscape Areas</t>
  </si>
  <si>
    <t>SP 10</t>
  </si>
  <si>
    <t>SP 11</t>
  </si>
  <si>
    <t>Exterior Lighting Designed to Reduce Light Pollution</t>
  </si>
  <si>
    <t>SP 12</t>
  </si>
  <si>
    <r>
      <rPr>
        <b/>
        <sz val="8"/>
        <color theme="1"/>
        <rFont val="Verdana"/>
        <family val="2"/>
      </rPr>
      <t>Greenspace and Habitat Restoration</t>
    </r>
    <r>
      <rPr>
        <sz val="7"/>
        <color theme="1"/>
        <rFont val="Verdana"/>
        <family val="2"/>
      </rPr>
      <t xml:space="preserve"> (restore a minimum of 25%, less the bldg footprint)</t>
    </r>
  </si>
  <si>
    <r>
      <rPr>
        <b/>
        <sz val="8"/>
        <color theme="1"/>
        <rFont val="Verdana"/>
        <family val="2"/>
      </rPr>
      <t>Tree Planting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(minimum of 12 trees per acre of developed site, at least 2" caliper)</t>
    </r>
  </si>
  <si>
    <r>
      <t xml:space="preserve">Stormwater Management Plan </t>
    </r>
    <r>
      <rPr>
        <sz val="7"/>
        <color theme="1"/>
        <rFont val="Verdana"/>
        <family val="2"/>
      </rPr>
      <t>(runoff volume reduction)</t>
    </r>
  </si>
  <si>
    <t>SITE PLANNING TOTAL</t>
  </si>
  <si>
    <t>CONSTRUCTION WASTE MANAGEMENT (CW)</t>
  </si>
  <si>
    <t>CW R1</t>
  </si>
  <si>
    <t xml:space="preserve">No Construction Materials Burned or Buried on Job Site  </t>
  </si>
  <si>
    <t>CW R2</t>
  </si>
  <si>
    <t>Construction Waste Management Plan</t>
  </si>
  <si>
    <t xml:space="preserve">CW 1 </t>
  </si>
  <si>
    <t>Landfill Waste Diversion</t>
  </si>
  <si>
    <t>A. Divert 50% of Construction Waste</t>
  </si>
  <si>
    <t>B. Divert 75% of Construction Waste</t>
  </si>
  <si>
    <t>C. Divert 90% of Construction Waste</t>
  </si>
  <si>
    <t>CW 2</t>
  </si>
  <si>
    <t>CW 3</t>
  </si>
  <si>
    <t>CONSTRUCTION WASTE MANAGEMENT TOTAL</t>
  </si>
  <si>
    <t>RESOURCE EFFICIENCY (RE)</t>
  </si>
  <si>
    <t>RE 2</t>
  </si>
  <si>
    <t>RE 3</t>
  </si>
  <si>
    <t>RESOURCE EFFICIENCY TOTAL</t>
  </si>
  <si>
    <t>DURABILITY AND MOISTURE MANAGEMENT  (DU)</t>
  </si>
  <si>
    <t>DU 1</t>
  </si>
  <si>
    <t>DU 2</t>
  </si>
  <si>
    <t>Foundation Drainage</t>
  </si>
  <si>
    <t>Continuous Foundation Termite Shield</t>
  </si>
  <si>
    <t>Durable Roof System</t>
  </si>
  <si>
    <r>
      <rPr>
        <b/>
        <sz val="8"/>
        <color theme="1"/>
        <rFont val="Verdana"/>
        <family val="2"/>
      </rPr>
      <t>Covered Entryway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(ALL building entrances have minimum of 2' overhang)</t>
    </r>
  </si>
  <si>
    <r>
      <rPr>
        <b/>
        <sz val="8"/>
        <color theme="1"/>
        <rFont val="Verdana"/>
        <family val="2"/>
      </rPr>
      <t>Vented Rainscreen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(3/8" air gap for cladding and 1" air gap for masonry)</t>
    </r>
  </si>
  <si>
    <r>
      <rPr>
        <b/>
        <sz val="8"/>
        <color theme="1"/>
        <rFont val="Verdana"/>
        <family val="2"/>
      </rPr>
      <t>Back-primed Siding and Trim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(wood, cellulose and fiber-cement)</t>
    </r>
  </si>
  <si>
    <t>Non-toxic Pest Treatment Applied to Lumber</t>
  </si>
  <si>
    <t>DURABILITY TOTAL</t>
  </si>
  <si>
    <t>INDOOR AIR QUALITY  (IAQ)</t>
  </si>
  <si>
    <t>IAQ R1</t>
  </si>
  <si>
    <t>Minimum Outside Air Requirements</t>
  </si>
  <si>
    <t xml:space="preserve">Select One Option: </t>
  </si>
  <si>
    <t>A. Prescriptive Outside Air Requirements</t>
  </si>
  <si>
    <t>IAQ R2</t>
  </si>
  <si>
    <t>Minimum Building Exhaust Requirements</t>
  </si>
  <si>
    <t xml:space="preserve">* Automatic Controls </t>
  </si>
  <si>
    <t>IAQ R3</t>
  </si>
  <si>
    <t>Minimize Indoor Air Contamination</t>
  </si>
  <si>
    <t>* MERV 8 filter or better</t>
  </si>
  <si>
    <t>* Locate outside air intakes away from contaminant sources</t>
  </si>
  <si>
    <t>* No air handler equipment in garage, parking deck or loading dock areas</t>
  </si>
  <si>
    <t>IAQ R4</t>
  </si>
  <si>
    <t>Materials Protection Plan</t>
  </si>
  <si>
    <t xml:space="preserve">* Staged delivery, materials covered, elevated and protected from moisture and dust </t>
  </si>
  <si>
    <t>* No paperfaced drywall or unprotected ductwork installed until building dried in</t>
  </si>
  <si>
    <t>* Ductwork protected until all sanding, grinding and polishing activities are complete</t>
  </si>
  <si>
    <t>* Use MERV 8 filtration media during construction and replace prior to occupancy</t>
  </si>
  <si>
    <t>IAQ R5</t>
  </si>
  <si>
    <t>Safe Combustion Equipment</t>
  </si>
  <si>
    <t>IAQ R6</t>
  </si>
  <si>
    <t>IAQ R7</t>
  </si>
  <si>
    <t>IAQ 1</t>
  </si>
  <si>
    <t>IAQ 2</t>
  </si>
  <si>
    <t>IAQ 3</t>
  </si>
  <si>
    <t>IAQ 4</t>
  </si>
  <si>
    <t>IAQ 5</t>
  </si>
  <si>
    <t>IAQ 6</t>
  </si>
  <si>
    <t>IAQ 7</t>
  </si>
  <si>
    <t>Indoor Air Flush-Out Prior to Occupancy</t>
  </si>
  <si>
    <t>IAQ 8</t>
  </si>
  <si>
    <t>IAQ 9</t>
  </si>
  <si>
    <t>IAQ 10</t>
  </si>
  <si>
    <r>
      <rPr>
        <b/>
        <sz val="8"/>
        <color theme="1"/>
        <rFont val="Verdana"/>
        <family val="2"/>
      </rPr>
      <t>Walk-off Mats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(6 feet long in the direction of travel at primary entrance(s))</t>
    </r>
  </si>
  <si>
    <t>IAQ 11</t>
  </si>
  <si>
    <t>Mold Resistant Materials</t>
  </si>
  <si>
    <t>IAQ 12</t>
  </si>
  <si>
    <t>Install Corrosion Proof Rodent Screens</t>
  </si>
  <si>
    <t>IAQ 13</t>
  </si>
  <si>
    <r>
      <t xml:space="preserve">* Interior Primers </t>
    </r>
    <r>
      <rPr>
        <sz val="7"/>
        <color theme="1"/>
        <rFont val="Verdana"/>
        <family val="2"/>
      </rPr>
      <t>(100 g/L or less)</t>
    </r>
  </si>
  <si>
    <r>
      <t xml:space="preserve">* Interior Flat Topcoat Paint </t>
    </r>
    <r>
      <rPr>
        <sz val="7"/>
        <color theme="1"/>
        <rFont val="Verdana"/>
        <family val="2"/>
      </rPr>
      <t>(50 g/L or less)</t>
    </r>
  </si>
  <si>
    <r>
      <t xml:space="preserve">* Interior Non-flat Topcoat Paint </t>
    </r>
    <r>
      <rPr>
        <sz val="7"/>
        <color theme="1"/>
        <rFont val="Verdana"/>
        <family val="2"/>
      </rPr>
      <t>(100 g/L or less)</t>
    </r>
  </si>
  <si>
    <r>
      <t xml:space="preserve">* Interior Anti-corrosive Paints and Primers </t>
    </r>
    <r>
      <rPr>
        <sz val="7"/>
        <color theme="1"/>
        <rFont val="Verdana"/>
        <family val="2"/>
      </rPr>
      <t>(250 g/L or less)</t>
    </r>
  </si>
  <si>
    <r>
      <t xml:space="preserve">* Stains </t>
    </r>
    <r>
      <rPr>
        <sz val="7"/>
        <color theme="1"/>
        <rFont val="Verdana"/>
        <family val="2"/>
      </rPr>
      <t>(250 g/L or less)</t>
    </r>
  </si>
  <si>
    <r>
      <t xml:space="preserve">* Sealers </t>
    </r>
    <r>
      <rPr>
        <sz val="7"/>
        <color theme="1"/>
        <rFont val="Verdana"/>
        <family val="2"/>
      </rPr>
      <t>(200 g/L or less)</t>
    </r>
  </si>
  <si>
    <r>
      <t xml:space="preserve">* Waterproof Sealer </t>
    </r>
    <r>
      <rPr>
        <sz val="7"/>
        <color theme="1"/>
        <rFont val="Verdana"/>
        <family val="2"/>
      </rPr>
      <t>(250 g/L or less)</t>
    </r>
  </si>
  <si>
    <t>IAQ 14</t>
  </si>
  <si>
    <t>IAQ 15</t>
  </si>
  <si>
    <t>IAQ 16</t>
  </si>
  <si>
    <t>INDOOR AIR QUALITY TOTAL</t>
  </si>
  <si>
    <t>HIGH PERFORMANCE BUILDING ENVELOPE  (BE)</t>
  </si>
  <si>
    <t>BE R1</t>
  </si>
  <si>
    <t>BE R2</t>
  </si>
  <si>
    <t>Minimum Thermal Break for Steel Stud Framing</t>
  </si>
  <si>
    <t>BE R3</t>
  </si>
  <si>
    <t>BE R4</t>
  </si>
  <si>
    <t xml:space="preserve">Continuous Air Barrier </t>
  </si>
  <si>
    <t>BE R5</t>
  </si>
  <si>
    <r>
      <rPr>
        <b/>
        <sz val="8"/>
        <color theme="1"/>
        <rFont val="Verdana"/>
        <family val="2"/>
      </rPr>
      <t>Rigid Air Barriers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(in addition to air barrier at building thermal envelope)</t>
    </r>
  </si>
  <si>
    <r>
      <t xml:space="preserve">* Tub and showers areas </t>
    </r>
    <r>
      <rPr>
        <sz val="7"/>
        <color theme="1"/>
        <rFont val="Verdana"/>
        <family val="2"/>
      </rPr>
      <t>(apply moisture-resistant, rigid air barrier to inside of insulated wall)</t>
    </r>
  </si>
  <si>
    <t>* Cantilevers and overhangs must be blocked/sealed at wall intersection</t>
  </si>
  <si>
    <r>
      <t xml:space="preserve">* Kneewalls adjacent to unconditioned attic space </t>
    </r>
    <r>
      <rPr>
        <sz val="7.5"/>
        <color theme="1"/>
        <rFont val="Verdana"/>
        <family val="2"/>
      </rPr>
      <t>(apply attic side rigid air barrier )</t>
    </r>
  </si>
  <si>
    <t>Air Barrier Penetrations are Sealed and Airtight</t>
  </si>
  <si>
    <t>Complete Insulation Coverage</t>
  </si>
  <si>
    <r>
      <t xml:space="preserve">* Insulation application </t>
    </r>
    <r>
      <rPr>
        <sz val="7"/>
        <color theme="1"/>
        <rFont val="Verdana"/>
        <family val="2"/>
      </rPr>
      <t>(minimum Grade II quality)</t>
    </r>
  </si>
  <si>
    <r>
      <t xml:space="preserve">* Loose-fill attic insulation </t>
    </r>
    <r>
      <rPr>
        <sz val="7"/>
        <color theme="1"/>
        <rFont val="Verdana"/>
        <family val="2"/>
      </rPr>
      <t>(card and rulers must be present)</t>
    </r>
  </si>
  <si>
    <r>
      <t xml:space="preserve">* Band/rim joists </t>
    </r>
    <r>
      <rPr>
        <sz val="7"/>
        <color theme="1"/>
        <rFont val="Verdana"/>
        <family val="2"/>
      </rPr>
      <t>(insulate with rigid or spray foam to meet minimum of R-13)</t>
    </r>
  </si>
  <si>
    <t>No Power Attic Ventilation</t>
  </si>
  <si>
    <t>BE 1</t>
  </si>
  <si>
    <t>BE 2</t>
  </si>
  <si>
    <t>BE 3</t>
  </si>
  <si>
    <t>BE 4</t>
  </si>
  <si>
    <t>Closed Crawlspace</t>
  </si>
  <si>
    <t>BE 5</t>
  </si>
  <si>
    <t>BE 6</t>
  </si>
  <si>
    <t>BE 7</t>
  </si>
  <si>
    <r>
      <rPr>
        <b/>
        <sz val="8"/>
        <color theme="1"/>
        <rFont val="Verdana"/>
        <family val="2"/>
      </rPr>
      <t>Cool Roof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(90% of roofing material meets criteria)</t>
    </r>
  </si>
  <si>
    <t>A. ENERGY STAR qualified roofing material</t>
  </si>
  <si>
    <r>
      <t xml:space="preserve">B. Minimum Solar Reflective Index </t>
    </r>
    <r>
      <rPr>
        <sz val="7"/>
        <color theme="1"/>
        <rFont val="Verdana"/>
        <family val="2"/>
      </rPr>
      <t>(roofs &gt; 2:12 = 29 or higher, roofs ≤ 2:12 = 82 or higher)</t>
    </r>
  </si>
  <si>
    <t>HIGH PERFORMANCE BUILDING ENVELOPE TOTAL</t>
  </si>
  <si>
    <t>ENERGY EFFICIENT SYSTEMS (ES)</t>
  </si>
  <si>
    <t>ES R1</t>
  </si>
  <si>
    <t>A. Simplified Approach</t>
  </si>
  <si>
    <t>B. Prescriptive Path</t>
  </si>
  <si>
    <t>ES R2</t>
  </si>
  <si>
    <t>Provide Heating and Cooling Load Calculations</t>
  </si>
  <si>
    <t>ES R3</t>
  </si>
  <si>
    <t>ES R4</t>
  </si>
  <si>
    <t>No HCFC or CFC Refrigerants</t>
  </si>
  <si>
    <t>ES R5</t>
  </si>
  <si>
    <t>ES R6</t>
  </si>
  <si>
    <t>ES R7</t>
  </si>
  <si>
    <t>ES 1</t>
  </si>
  <si>
    <t>ES 2</t>
  </si>
  <si>
    <t>ES 3</t>
  </si>
  <si>
    <t>ES 4</t>
  </si>
  <si>
    <r>
      <rPr>
        <b/>
        <sz val="8"/>
        <color theme="1"/>
        <rFont val="Verdana"/>
        <family val="2"/>
      </rPr>
      <t>Ductless Systems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(for 80% Heating and Cooling capacity - outside air must be addressed)</t>
    </r>
  </si>
  <si>
    <t>ES 5</t>
  </si>
  <si>
    <t>ES 6</t>
  </si>
  <si>
    <t>ES 7</t>
  </si>
  <si>
    <t>ES 8</t>
  </si>
  <si>
    <t>ES 9</t>
  </si>
  <si>
    <t>ES 10</t>
  </si>
  <si>
    <t>ES 11</t>
  </si>
  <si>
    <t xml:space="preserve">All Ductwork within Building Thermal Envelope     </t>
  </si>
  <si>
    <t>ES 12</t>
  </si>
  <si>
    <t xml:space="preserve">* Provide at least 2 feet of straight supply trunk between the fan discharge and the first turn  </t>
  </si>
  <si>
    <t>Points are awarded if installed system meets these criteria</t>
  </si>
  <si>
    <t>* Branch take-offs from supply trunk must begin at least 2 feet away from fan discharge</t>
  </si>
  <si>
    <t>* Branch take-offs on same side of supply trunk must be spaced at least 6” apart</t>
  </si>
  <si>
    <r>
      <t>* Use radius elbows or turning vanes on rectangular ducts for turns greater than 45</t>
    </r>
    <r>
      <rPr>
        <sz val="8"/>
        <color theme="1"/>
        <rFont val="Calibri"/>
        <family val="2"/>
      </rPr>
      <t>°</t>
    </r>
  </si>
  <si>
    <t>* Use smooth wye branch fittings for supply take-offs and transitions</t>
  </si>
  <si>
    <t>* Size return duct cross sectional area to be at least 10% larger than supply ducts</t>
  </si>
  <si>
    <t>ES 13</t>
  </si>
  <si>
    <t>ES 14</t>
  </si>
  <si>
    <t xml:space="preserve">A. Lighting Power Density = 10 % or better </t>
  </si>
  <si>
    <t xml:space="preserve">B. Lighting Power Density = 20 % or better </t>
  </si>
  <si>
    <t xml:space="preserve">C. Lighting Power Density = 30 % or better </t>
  </si>
  <si>
    <t>ES 15</t>
  </si>
  <si>
    <r>
      <rPr>
        <b/>
        <sz val="8"/>
        <color theme="1"/>
        <rFont val="Verdana"/>
        <family val="2"/>
      </rPr>
      <t>Multi-level Lighting Controls for Occupants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(office, multipurpose and meeting spaces)</t>
    </r>
  </si>
  <si>
    <t>ES 16</t>
  </si>
  <si>
    <t>Vacancy/Occupancy Sensors</t>
  </si>
  <si>
    <t>ES 17</t>
  </si>
  <si>
    <t>ES 18</t>
  </si>
  <si>
    <t xml:space="preserve">High Efficiency Water Heaters </t>
  </si>
  <si>
    <t>* Condensing Gas Water Heater with energy factor 0.90 or better</t>
  </si>
  <si>
    <t>* Tankless Water Heating with an energy factor of 0.82 or better</t>
  </si>
  <si>
    <t>* Heat Pump Water Heating with an energy factor of 2.00 or better</t>
  </si>
  <si>
    <t>ENERGY STAR Labeled Appliances and Equipment</t>
  </si>
  <si>
    <t>Solar Thermal Water Heating</t>
  </si>
  <si>
    <t>On-site Renewable Power Generation</t>
  </si>
  <si>
    <t>A. 1 kW generation = 5 points</t>
  </si>
  <si>
    <r>
      <t xml:space="preserve">B. Each additional 1kW = 1 point per kW </t>
    </r>
    <r>
      <rPr>
        <sz val="7"/>
        <color theme="1"/>
        <rFont val="Verdana"/>
        <family val="2"/>
      </rPr>
      <t>(up to 20 points available)</t>
    </r>
  </si>
  <si>
    <t>ENERGY EFFICIENT BUILDING SYSTEMS TOTAL</t>
  </si>
  <si>
    <t>WATER EFFICIENCY (WE)</t>
  </si>
  <si>
    <t>WE R1</t>
  </si>
  <si>
    <r>
      <t xml:space="preserve">* Urinals </t>
    </r>
    <r>
      <rPr>
        <sz val="7"/>
        <color theme="1"/>
        <rFont val="Verdana"/>
        <family val="2"/>
      </rPr>
      <t>(max 0.5 gpf)</t>
    </r>
  </si>
  <si>
    <r>
      <t xml:space="preserve">* Lavatory Faucets </t>
    </r>
    <r>
      <rPr>
        <sz val="7"/>
        <color theme="1"/>
        <rFont val="Verdana"/>
        <family val="2"/>
      </rPr>
      <t xml:space="preserve">(max 0.5 gpm/un-metered or 0.25gpc) </t>
    </r>
  </si>
  <si>
    <t>WE R2</t>
  </si>
  <si>
    <t xml:space="preserve">Shut-off Controls for Any Installed Irrigation System </t>
  </si>
  <si>
    <t>WE 1</t>
  </si>
  <si>
    <t>WE 2</t>
  </si>
  <si>
    <r>
      <rPr>
        <b/>
        <sz val="8"/>
        <color theme="1"/>
        <rFont val="Verdana"/>
        <family val="2"/>
      </rPr>
      <t>Pint Flush or Waterless Urinal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(ALL urinals)</t>
    </r>
  </si>
  <si>
    <t>WE 3</t>
  </si>
  <si>
    <r>
      <rPr>
        <b/>
        <sz val="8"/>
        <color theme="1"/>
        <rFont val="Verdana"/>
        <family val="2"/>
      </rPr>
      <t>Non-potable Water Source for Sewage Conveyance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(rainwater, greywater, condensate)</t>
    </r>
  </si>
  <si>
    <t>A. 50% of Toilet/Urinal Fixtures</t>
  </si>
  <si>
    <t xml:space="preserve">B. 100% of Toilet/Urinal Fixtures </t>
  </si>
  <si>
    <r>
      <rPr>
        <b/>
        <sz val="8"/>
        <color theme="1"/>
        <rFont val="Verdana"/>
        <family val="2"/>
      </rPr>
      <t>Advanced Outdoor Water Efficiency Strategies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(must meet WE 5 as a prerequisite)</t>
    </r>
  </si>
  <si>
    <t>A. No Irrigation System Installed</t>
  </si>
  <si>
    <r>
      <t xml:space="preserve">B. Non-potable Water Source Used for Irrigation </t>
    </r>
    <r>
      <rPr>
        <sz val="7"/>
        <color theme="1"/>
        <rFont val="Verdana"/>
        <family val="2"/>
      </rPr>
      <t>(rainwater, greywater or condensate)</t>
    </r>
  </si>
  <si>
    <r>
      <t xml:space="preserve">E. Seasonal Water Schedules </t>
    </r>
    <r>
      <rPr>
        <sz val="7"/>
        <color theme="1"/>
        <rFont val="Verdana"/>
        <family val="2"/>
      </rPr>
      <t>(for "grow-in phase" and "established" landscape)</t>
    </r>
  </si>
  <si>
    <t>WATER EFFICIENCY TOTAL</t>
  </si>
  <si>
    <t>EDUCATION AND OPERATIONS (EO)</t>
  </si>
  <si>
    <t>EO R2</t>
  </si>
  <si>
    <t>Provide Maintenance Schedule to Owner/Occupant</t>
  </si>
  <si>
    <t>EO R3</t>
  </si>
  <si>
    <t>EO 1</t>
  </si>
  <si>
    <t>EO 2</t>
  </si>
  <si>
    <t>EO 5</t>
  </si>
  <si>
    <t>A. Educational Signage and Displays</t>
  </si>
  <si>
    <r>
      <t xml:space="preserve">B. Interactive Display </t>
    </r>
    <r>
      <rPr>
        <sz val="7"/>
        <color theme="1"/>
        <rFont val="Verdana"/>
        <family val="2"/>
      </rPr>
      <t>(real-time data of environmental features of building)</t>
    </r>
  </si>
  <si>
    <t>EDUCATION AND OPERATIONS TOTAL</t>
  </si>
  <si>
    <t>INNOVATION  (IN)</t>
  </si>
  <si>
    <t>IN 1</t>
  </si>
  <si>
    <t>Innovation Strategy</t>
  </si>
  <si>
    <t>IN 2</t>
  </si>
  <si>
    <t xml:space="preserve">IN 3 </t>
  </si>
  <si>
    <t>INNOVATION TOTAL</t>
  </si>
  <si>
    <t xml:space="preserve">Provide Landscape Preservation, Rehabilitation &amp; Restoration Plan </t>
  </si>
  <si>
    <t>SP R5</t>
  </si>
  <si>
    <t xml:space="preserve">Historic Tree Preservation  </t>
  </si>
  <si>
    <t xml:space="preserve">Building is Located Within a Preservation District </t>
  </si>
  <si>
    <t>Density, Walkability &amp; Alternative Transportation</t>
  </si>
  <si>
    <t>Paved Areas Heat Island Management</t>
  </si>
  <si>
    <t>SP 6</t>
  </si>
  <si>
    <t>A. No New Hardscape</t>
  </si>
  <si>
    <t>B. 75% of New Hardscape Areas is Water Permeable</t>
  </si>
  <si>
    <r>
      <rPr>
        <b/>
        <sz val="8"/>
        <color theme="1"/>
        <rFont val="Verdana"/>
        <family val="2"/>
      </rPr>
      <t>Greenspace Preservation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(protect a minimum of 75%, including the bldg footprint)</t>
    </r>
  </si>
  <si>
    <t>Mature Tree Preservation</t>
  </si>
  <si>
    <t>Donation of Existing Building Materials</t>
  </si>
  <si>
    <t>Preservation of 'Complete' Site Structure(s)</t>
  </si>
  <si>
    <t>RE R1</t>
  </si>
  <si>
    <t>RE R2</t>
  </si>
  <si>
    <t>Historically Appropriate Replacement Materials</t>
  </si>
  <si>
    <r>
      <rPr>
        <b/>
        <sz val="8"/>
        <color theme="1"/>
        <rFont val="Verdana"/>
        <family val="2"/>
      </rPr>
      <t>Interior Finishes</t>
    </r>
    <r>
      <rPr>
        <sz val="8"/>
        <color theme="1"/>
        <rFont val="Verdana"/>
        <family val="2"/>
      </rPr>
      <t xml:space="preserve"> </t>
    </r>
  </si>
  <si>
    <t>Plaster</t>
  </si>
  <si>
    <t>Hardwood Flooring</t>
  </si>
  <si>
    <t>Interior Doors</t>
  </si>
  <si>
    <t>Stair Treads</t>
  </si>
  <si>
    <r>
      <t>Adaptive Reuse of an Existing Building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(e.g. major renovation of existing building)</t>
    </r>
  </si>
  <si>
    <t>Fireplace Mantles</t>
  </si>
  <si>
    <t>A. Preserve, Restore, or Repair 75% of Existing Surface Area</t>
  </si>
  <si>
    <t>B. Preserve, Restore, or Repair 90% of Existing Surface Area</t>
  </si>
  <si>
    <t>A. Preserve, Restore, or Repair 75% of Existing</t>
  </si>
  <si>
    <t>B. Preserve, Restore, or Repair 90% of Existing</t>
  </si>
  <si>
    <r>
      <t>Trim Work</t>
    </r>
    <r>
      <rPr>
        <b/>
        <sz val="7"/>
        <color theme="1"/>
        <rFont val="Verdana"/>
        <family val="2"/>
      </rPr>
      <t xml:space="preserve"> (e.g. wainscoting, baseboards, crown molding, door &amp; window trim)</t>
    </r>
  </si>
  <si>
    <r>
      <t xml:space="preserve">Hardware </t>
    </r>
    <r>
      <rPr>
        <b/>
        <sz val="7"/>
        <color theme="1"/>
        <rFont val="Verdana"/>
        <family val="2"/>
      </rPr>
      <t>(e.g. door knobs, hinges, window latches)</t>
    </r>
  </si>
  <si>
    <r>
      <t>Fixtures</t>
    </r>
    <r>
      <rPr>
        <b/>
        <sz val="7"/>
        <color theme="1"/>
        <rFont val="Verdana"/>
        <family val="2"/>
      </rPr>
      <t xml:space="preserve"> (e.g. lighting, sinks, tubs, faucets)</t>
    </r>
  </si>
  <si>
    <r>
      <rPr>
        <b/>
        <sz val="8"/>
        <color theme="1"/>
        <rFont val="Verdana"/>
        <family val="2"/>
      </rPr>
      <t>Exterior Finishes</t>
    </r>
    <r>
      <rPr>
        <sz val="8"/>
        <color theme="1"/>
        <rFont val="Verdana"/>
        <family val="2"/>
      </rPr>
      <t xml:space="preserve"> </t>
    </r>
  </si>
  <si>
    <t>Windows</t>
  </si>
  <si>
    <t>Siding</t>
  </si>
  <si>
    <t>Bricks</t>
  </si>
  <si>
    <t>Roofing</t>
  </si>
  <si>
    <t>Moldings, Casings, &amp; Trims</t>
  </si>
  <si>
    <t>Shutters</t>
  </si>
  <si>
    <t>Canopies</t>
  </si>
  <si>
    <r>
      <t xml:space="preserve">Signage </t>
    </r>
    <r>
      <rPr>
        <b/>
        <sz val="7"/>
        <color theme="1"/>
        <rFont val="Verdana"/>
        <family val="2"/>
      </rPr>
      <t>(e.g. ghosting &amp; historic advertising)</t>
    </r>
  </si>
  <si>
    <r>
      <t xml:space="preserve">Water Leak Prevention </t>
    </r>
    <r>
      <rPr>
        <b/>
        <sz val="7"/>
        <color theme="1"/>
        <rFont val="Verdana"/>
        <family val="2"/>
      </rPr>
      <t>(perform all)</t>
    </r>
  </si>
  <si>
    <r>
      <t xml:space="preserve">Carbon Monoxide Detector(s) Installed </t>
    </r>
    <r>
      <rPr>
        <sz val="7"/>
        <color theme="1"/>
        <rFont val="Verdana"/>
        <family val="2"/>
      </rPr>
      <t>(location and quantity per manufacturer instructions)</t>
    </r>
  </si>
  <si>
    <t xml:space="preserve">Any New Carpet Systems are CRI Green Label Plus Certified                          </t>
  </si>
  <si>
    <t xml:space="preserve">Any New Flooring is FloorScore or Greenguard Certified Flooring                              </t>
  </si>
  <si>
    <t>Any New Composite Wood Added Urea-Formaldehyde Free</t>
  </si>
  <si>
    <t xml:space="preserve">Any New Cavity Insulation Formaldehyde-free </t>
  </si>
  <si>
    <t>Seal Penetrations</t>
  </si>
  <si>
    <r>
      <rPr>
        <b/>
        <sz val="8"/>
        <color theme="1"/>
        <rFont val="Verdana"/>
        <family val="2"/>
      </rPr>
      <t>Insulation at Foundation Walls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 xml:space="preserve">(R-4 continuous insulation at above grade perimeter) </t>
    </r>
  </si>
  <si>
    <t>Attic Radiant Barrier</t>
  </si>
  <si>
    <t>Improve Vertical Glazing Performance</t>
  </si>
  <si>
    <t>A. Storm Windows for 95% of historic window area</t>
  </si>
  <si>
    <r>
      <t xml:space="preserve">B. Exterior Shading Devices </t>
    </r>
    <r>
      <rPr>
        <sz val="7"/>
        <color theme="1"/>
        <rFont val="Verdana"/>
        <family val="2"/>
      </rPr>
      <t>(i.e. operable shutters)</t>
    </r>
  </si>
  <si>
    <r>
      <t xml:space="preserve">C. Interior Shading Devices </t>
    </r>
    <r>
      <rPr>
        <sz val="7"/>
        <color theme="1"/>
        <rFont val="Verdana"/>
        <family val="2"/>
      </rPr>
      <t>(i.e. blinds)</t>
    </r>
  </si>
  <si>
    <r>
      <t xml:space="preserve">D. Clear Window Film </t>
    </r>
    <r>
      <rPr>
        <sz val="7"/>
        <color theme="1"/>
        <rFont val="Verdana"/>
        <family val="2"/>
      </rPr>
      <t>(low-e)</t>
    </r>
  </si>
  <si>
    <r>
      <rPr>
        <b/>
        <sz val="8"/>
        <color theme="1"/>
        <rFont val="Verdana"/>
        <family val="2"/>
      </rPr>
      <t>New Duct System Requirements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(maximum flex duct runs, insulation and duct sealing)</t>
    </r>
  </si>
  <si>
    <r>
      <rPr>
        <b/>
        <sz val="8"/>
        <color theme="1"/>
        <rFont val="Verdana"/>
        <family val="2"/>
      </rPr>
      <t xml:space="preserve">Minimum Efficiencies for New Water Heater </t>
    </r>
    <r>
      <rPr>
        <sz val="7"/>
        <color theme="1"/>
        <rFont val="Verdana"/>
        <family val="2"/>
      </rPr>
      <t>(electric ≥ 0.92 EF and gas ≥ 0.62 EF)</t>
    </r>
  </si>
  <si>
    <t>New Duct Distribution Efficiency</t>
  </si>
  <si>
    <t>A. Pint Flush Urinals</t>
  </si>
  <si>
    <t>B. Waterless Urinals</t>
  </si>
  <si>
    <t xml:space="preserve">C. Irrigation System Design by WaterSense Professional </t>
  </si>
  <si>
    <r>
      <t xml:space="preserve">D. Zoned Irrigation System </t>
    </r>
    <r>
      <rPr>
        <sz val="7"/>
        <color theme="1"/>
        <rFont val="Verdana"/>
        <family val="2"/>
      </rPr>
      <t>(specific to water needs for each planting area)</t>
    </r>
  </si>
  <si>
    <r>
      <t xml:space="preserve">E. Drip Irrigation System </t>
    </r>
    <r>
      <rPr>
        <sz val="7"/>
        <color theme="1"/>
        <rFont val="Verdana"/>
        <family val="2"/>
      </rPr>
      <t>(in lieu of spray irrigation system)</t>
    </r>
  </si>
  <si>
    <t>F. Weather Station or Soil Moisture Sensors</t>
  </si>
  <si>
    <t>EO R4</t>
  </si>
  <si>
    <t>Recycling Accomodations</t>
  </si>
  <si>
    <t>NC R1</t>
  </si>
  <si>
    <t>NC R2</t>
  </si>
  <si>
    <t>NC R3</t>
  </si>
  <si>
    <t>NC R4</t>
  </si>
  <si>
    <t>Roof Designed for Efficient Drainage</t>
  </si>
  <si>
    <t>Integrated Drainage Plains</t>
  </si>
  <si>
    <t>Positive Drainage at Grade</t>
  </si>
  <si>
    <t>Capillary Break at Foundation</t>
  </si>
  <si>
    <t>Drainage Plain for Below-Grade Walls</t>
  </si>
  <si>
    <t>Non-Toxic Pest Treatment Applied to Lumber</t>
  </si>
  <si>
    <t>Non-Toxic Mold Inhibitor Applied to Lumber</t>
  </si>
  <si>
    <t>NC R5</t>
  </si>
  <si>
    <t>NC R6</t>
  </si>
  <si>
    <t>NC R7</t>
  </si>
  <si>
    <t>NC R8</t>
  </si>
  <si>
    <t>NC R9</t>
  </si>
  <si>
    <t>NC R10</t>
  </si>
  <si>
    <t>NC R11</t>
  </si>
  <si>
    <t>NC R12</t>
  </si>
  <si>
    <t>NC R13</t>
  </si>
  <si>
    <t>NC R14</t>
  </si>
  <si>
    <t>NC R15</t>
  </si>
  <si>
    <t>NC R17</t>
  </si>
  <si>
    <t>NC R18</t>
  </si>
  <si>
    <t>NC R16</t>
  </si>
  <si>
    <t>NC R19</t>
  </si>
  <si>
    <t>NC R20</t>
  </si>
  <si>
    <t>NC R21</t>
  </si>
  <si>
    <t>Attic Insulation and Air Sealing</t>
  </si>
  <si>
    <r>
      <t xml:space="preserve">Vapor Barrier Beneath Slab Foundations &amp; in Crawlspaces </t>
    </r>
    <r>
      <rPr>
        <b/>
        <sz val="7"/>
        <color theme="1"/>
        <rFont val="Verdana"/>
        <family val="2"/>
      </rPr>
      <t>(min 6 mil)</t>
    </r>
  </si>
  <si>
    <r>
      <t>Third-Party Test &amp; Balance Report for All New HVAC Systems</t>
    </r>
    <r>
      <rPr>
        <sz val="7"/>
        <color theme="1"/>
        <rFont val="Verdana"/>
        <family val="2"/>
      </rPr>
      <t xml:space="preserve"> (supply, return, exhaust and outside air flow rates)</t>
    </r>
  </si>
  <si>
    <t>All Must Comply</t>
  </si>
  <si>
    <r>
      <t xml:space="preserve">* Water Heaters </t>
    </r>
    <r>
      <rPr>
        <sz val="7"/>
        <color theme="1"/>
        <rFont val="Verdana"/>
        <family val="2"/>
      </rPr>
      <t>(emergency drainage system)</t>
    </r>
  </si>
  <si>
    <r>
      <t xml:space="preserve">* HVAC Condensate </t>
    </r>
    <r>
      <rPr>
        <sz val="7"/>
        <color theme="1"/>
        <rFont val="Verdana"/>
        <family val="2"/>
      </rPr>
      <t>(drain line and emergency drain pan tested - include in HVAC contract)</t>
    </r>
  </si>
  <si>
    <r>
      <t xml:space="preserve">* Condensation Prevention for Cold Water Pipes </t>
    </r>
    <r>
      <rPr>
        <sz val="7"/>
        <color theme="1"/>
        <rFont val="Verdana"/>
        <family val="2"/>
      </rPr>
      <t>(inside building thermal envelope)</t>
    </r>
  </si>
  <si>
    <r>
      <t xml:space="preserve">* Freeze Protection for All Water Pipes </t>
    </r>
    <r>
      <rPr>
        <sz val="7"/>
        <color theme="1"/>
        <rFont val="Verdana"/>
        <family val="2"/>
      </rPr>
      <t>(outside the building thermal envelope)</t>
    </r>
  </si>
  <si>
    <t>All must Comply</t>
  </si>
  <si>
    <t xml:space="preserve">* Between Foundation and Wood Framing in Contact with Slab     </t>
  </si>
  <si>
    <t>* Between Footing and Slab/Foundation Wall  - OR - Beneath Footing</t>
  </si>
  <si>
    <r>
      <t xml:space="preserve">* Applied to Lumber in Contact with Foundation </t>
    </r>
    <r>
      <rPr>
        <sz val="7"/>
        <color theme="1"/>
        <rFont val="Verdana"/>
        <family val="2"/>
      </rPr>
      <t>(and at least 3' above)</t>
    </r>
  </si>
  <si>
    <t>* Applied to ALL lumber</t>
  </si>
  <si>
    <t>* Wet Areas</t>
  </si>
  <si>
    <t xml:space="preserve">* All Gypsum Board is Paperless </t>
  </si>
  <si>
    <t>POINTS TOTAL</t>
  </si>
  <si>
    <t>Sustainable Preservation Program Worksheet</t>
  </si>
  <si>
    <t>NA</t>
  </si>
  <si>
    <t>Y</t>
  </si>
  <si>
    <t>N</t>
  </si>
  <si>
    <t xml:space="preserve">Project Information </t>
  </si>
  <si>
    <t>Project Name</t>
  </si>
  <si>
    <t>Street Address</t>
  </si>
  <si>
    <t>City</t>
  </si>
  <si>
    <t>County</t>
  </si>
  <si>
    <t>State</t>
  </si>
  <si>
    <t>Project Type</t>
  </si>
  <si>
    <t>Building Gross Floor Area</t>
  </si>
  <si>
    <t>Climate Zone</t>
  </si>
  <si>
    <t>EarthCraft Program Levels:</t>
  </si>
  <si>
    <t>Certified</t>
  </si>
  <si>
    <t>Gold</t>
  </si>
  <si>
    <t>Platinum</t>
  </si>
  <si>
    <t>Project Points</t>
  </si>
  <si>
    <t>Project Score</t>
  </si>
  <si>
    <t>Actual</t>
  </si>
  <si>
    <t>Totals</t>
  </si>
  <si>
    <t>EarthCraft Sustainable Preservation Project Information</t>
  </si>
  <si>
    <t>EarthCraft</t>
  </si>
  <si>
    <t>Certified: 100                Gold: 150                   Platinum: 200</t>
  </si>
  <si>
    <t>Climate Zone:</t>
  </si>
  <si>
    <t>EarthCraft Sustainable Preservation Certification Level:</t>
  </si>
  <si>
    <t>Certification Acknowledgement:  By signing the EarthCraft Sustainable Perservation Worksheet, I pledge that this project has been constructed to the standards listed within this EarthCraft Worksheet.</t>
  </si>
  <si>
    <t>EarthCraft Builder Signature</t>
  </si>
  <si>
    <t>Printed Name</t>
  </si>
  <si>
    <t>Date</t>
  </si>
  <si>
    <t>EarthCraft Technical Advisor Signature</t>
  </si>
  <si>
    <t>EarthCraft Program Administrator Signature</t>
  </si>
  <si>
    <t>High Performance Building Energy Modeling (choose one):</t>
  </si>
  <si>
    <t>A. Whole building modeling must meet or exceed ASHRAE 90.1-2007 requirements</t>
  </si>
  <si>
    <t>B. Unit-level energy modeling must meet or exceed EnergyStar v3 requirements</t>
  </si>
  <si>
    <t>BE 8</t>
  </si>
  <si>
    <t>Verified Complete</t>
  </si>
  <si>
    <r>
      <t xml:space="preserve">B. Ultra-Low-VOC Paints &amp; Finishes </t>
    </r>
    <r>
      <rPr>
        <sz val="7"/>
        <color theme="1"/>
        <rFont val="Verdana"/>
        <family val="2"/>
      </rPr>
      <t xml:space="preserve">(&lt;50 g/L for paints, &lt;100 g/L for anti-corrosives, stains and sealers)   </t>
    </r>
    <r>
      <rPr>
        <sz val="8"/>
        <color theme="1"/>
        <rFont val="Verdana"/>
        <family val="2"/>
      </rPr>
      <t xml:space="preserve">                     </t>
    </r>
  </si>
  <si>
    <r>
      <rPr>
        <b/>
        <sz val="8"/>
        <color theme="1"/>
        <rFont val="Verdana"/>
        <family val="2"/>
      </rPr>
      <t>Any New Adhesives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 xml:space="preserve">(&lt;100 g/L) are Low-VOC </t>
    </r>
  </si>
  <si>
    <r>
      <t xml:space="preserve">Commercial Buildings: building Achieves Positive Pressure </t>
    </r>
    <r>
      <rPr>
        <sz val="7"/>
        <color theme="1"/>
        <rFont val="Verdana"/>
        <family val="2"/>
      </rPr>
      <t>(with all air moving equipment in operation)</t>
    </r>
  </si>
  <si>
    <t>IAQ R8</t>
  </si>
  <si>
    <t>Residential:  Radon-resistant construction for all projects located within EPA Radon Zone 1</t>
  </si>
  <si>
    <r>
      <rPr>
        <b/>
        <sz val="8"/>
        <color theme="1"/>
        <rFont val="Verdana"/>
        <family val="2"/>
      </rPr>
      <t>No New Vapor Impermeable Wall Coverings</t>
    </r>
    <r>
      <rPr>
        <sz val="8"/>
        <color theme="1"/>
        <rFont val="Verdana"/>
        <family val="2"/>
      </rPr>
      <t xml:space="preserve"> </t>
    </r>
  </si>
  <si>
    <r>
      <rPr>
        <b/>
        <sz val="8"/>
        <color theme="1"/>
        <rFont val="Verdana"/>
        <family val="2"/>
      </rPr>
      <t>Commercial: Decoupled Ventilation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(dedicated outside air system (DOAS) for at least 50% of outside air)</t>
    </r>
  </si>
  <si>
    <r>
      <rPr>
        <b/>
        <sz val="8"/>
        <color theme="1"/>
        <rFont val="Verdana"/>
        <family val="2"/>
      </rPr>
      <t>Commercial: Demand Control Ventilation</t>
    </r>
    <r>
      <rPr>
        <sz val="7"/>
        <color theme="1"/>
        <rFont val="Verdana"/>
        <family val="2"/>
      </rPr>
      <t xml:space="preserve"> (high occupancy spaces that are larger than 500 sf)</t>
    </r>
  </si>
  <si>
    <r>
      <rPr>
        <b/>
        <sz val="8"/>
        <color theme="1"/>
        <rFont val="Verdana"/>
        <family val="2"/>
      </rPr>
      <t>Commercial: Filter Replacement Sensor Alarm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(e.g. static pressure sensor or gauge)</t>
    </r>
  </si>
  <si>
    <r>
      <rPr>
        <b/>
        <sz val="8"/>
        <color theme="1"/>
        <rFont val="Verdana"/>
        <family val="2"/>
      </rPr>
      <t>Commercial: Range Hoods Include Dampered Make-up Air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(for range hoods greater than 500 cfm)</t>
    </r>
  </si>
  <si>
    <t>Residential: Whole Unit Ventilation System (choose one):</t>
  </si>
  <si>
    <t>A: Balanced system</t>
  </si>
  <si>
    <t>B: Supply system</t>
  </si>
  <si>
    <t>C: System integrated with dehumificiation</t>
  </si>
  <si>
    <t>All Ventilation Systems Balanced Within 10% of Design</t>
  </si>
  <si>
    <t xml:space="preserve">Commercial: Radon Exposure Prevention </t>
  </si>
  <si>
    <r>
      <rPr>
        <b/>
        <sz val="8"/>
        <color theme="1"/>
        <rFont val="Verdana"/>
        <family val="2"/>
      </rPr>
      <t>Envelope Air Tightness Performance Testing: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/>
    </r>
  </si>
  <si>
    <t>Commercial: Exceed Air Tightness Performance Test Requirement:</t>
  </si>
  <si>
    <t>Residential: Exceed Air Tightness Performance Test Requirement:</t>
  </si>
  <si>
    <r>
      <t xml:space="preserve">A. Measured leakage is </t>
    </r>
    <r>
      <rPr>
        <sz val="8"/>
        <color theme="1"/>
        <rFont val="Calibri"/>
        <family val="2"/>
      </rPr>
      <t>≤</t>
    </r>
    <r>
      <rPr>
        <sz val="8"/>
        <color theme="1"/>
        <rFont val="Verdana"/>
        <family val="2"/>
      </rPr>
      <t>5 ACH50</t>
    </r>
  </si>
  <si>
    <r>
      <t xml:space="preserve">B. Measured leakage is </t>
    </r>
    <r>
      <rPr>
        <sz val="8"/>
        <color theme="1"/>
        <rFont val="Calibri"/>
        <family val="2"/>
      </rPr>
      <t>≤</t>
    </r>
    <r>
      <rPr>
        <sz val="8"/>
        <color theme="1"/>
        <rFont val="Verdana"/>
        <family val="2"/>
      </rPr>
      <t>3 ACH50</t>
    </r>
  </si>
  <si>
    <r>
      <t xml:space="preserve">C. Measured leakage achieves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>25% reduction</t>
    </r>
  </si>
  <si>
    <r>
      <t xml:space="preserve">D. Measured leakage achieves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>40% reduction</t>
    </r>
  </si>
  <si>
    <r>
      <t>A. Measured leakage is ≤0.40 ELR</t>
    </r>
    <r>
      <rPr>
        <vertAlign val="subscript"/>
        <sz val="8"/>
        <color theme="1"/>
        <rFont val="Verdana"/>
        <family val="2"/>
      </rPr>
      <t>75</t>
    </r>
    <r>
      <rPr>
        <sz val="8"/>
        <color theme="1"/>
        <rFont val="Verdana"/>
        <family val="2"/>
      </rPr>
      <t xml:space="preserve">  </t>
    </r>
  </si>
  <si>
    <r>
      <t>B. Measured leakage is ≤0.30 ELR</t>
    </r>
    <r>
      <rPr>
        <vertAlign val="subscript"/>
        <sz val="8"/>
        <color theme="1"/>
        <rFont val="Verdana"/>
        <family val="2"/>
      </rPr>
      <t>75</t>
    </r>
    <r>
      <rPr>
        <sz val="8"/>
        <color theme="1"/>
        <rFont val="Verdana"/>
        <family val="2"/>
      </rPr>
      <t xml:space="preserve"> </t>
    </r>
  </si>
  <si>
    <t>Commercial: Unvented Attic</t>
  </si>
  <si>
    <t>E. Replacement of non-historic windows exceeding ASHRAE 90.1-2007 (commercial) or 2009 IECC (residential)</t>
  </si>
  <si>
    <t>Commercial: Meet ASHRAE Standard 90.1-2007 for HVAC</t>
  </si>
  <si>
    <t>Residential: Meet minimum efficiency standards for HVAC system efficiency:</t>
  </si>
  <si>
    <r>
      <t xml:space="preserve">B. Heat Pump: Climate Zone 2/3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>8.2 HSPF; Climate Zone 4 ≥8.5 HSPF</t>
    </r>
  </si>
  <si>
    <t>C: Cooling system ≥14 SEER</t>
  </si>
  <si>
    <r>
      <t xml:space="preserve">A.  Gas furnace sealed combustion,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>90% AFUE</t>
    </r>
  </si>
  <si>
    <t xml:space="preserve">A. Max flex duct run of 25 feet </t>
  </si>
  <si>
    <t>B. R-8 insulation for ducts in unconditioned spaces</t>
  </si>
  <si>
    <r>
      <t xml:space="preserve">A. Total leakage </t>
    </r>
    <r>
      <rPr>
        <sz val="8"/>
        <color theme="1"/>
        <rFont val="Calibri"/>
        <family val="2"/>
      </rPr>
      <t>≤</t>
    </r>
    <r>
      <rPr>
        <sz val="8"/>
        <color theme="1"/>
        <rFont val="Verdana"/>
        <family val="2"/>
      </rPr>
      <t>12%</t>
    </r>
  </si>
  <si>
    <r>
      <t xml:space="preserve">B. Leakage to Outside </t>
    </r>
    <r>
      <rPr>
        <sz val="8"/>
        <color theme="1"/>
        <rFont val="Calibri"/>
        <family val="2"/>
      </rPr>
      <t>≤</t>
    </r>
    <r>
      <rPr>
        <sz val="8"/>
        <color theme="1"/>
        <rFont val="Verdana"/>
        <family val="2"/>
      </rPr>
      <t>6%</t>
    </r>
  </si>
  <si>
    <r>
      <rPr>
        <b/>
        <sz val="8"/>
        <color theme="1"/>
        <rFont val="Verdana"/>
        <family val="2"/>
      </rPr>
      <t>New HVAC Ductwork Leakage Test</t>
    </r>
    <r>
      <rPr>
        <sz val="8"/>
        <color theme="1"/>
        <rFont val="Verdana"/>
        <family val="2"/>
      </rPr>
      <t xml:space="preserve"> </t>
    </r>
  </si>
  <si>
    <r>
      <rPr>
        <b/>
        <sz val="8"/>
        <color theme="1"/>
        <rFont val="Verdana"/>
        <family val="2"/>
      </rPr>
      <t>Existing HVAC Ductwork Leakage Test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 xml:space="preserve">(where </t>
    </r>
    <r>
      <rPr>
        <sz val="7"/>
        <color theme="1"/>
        <rFont val="Calibri"/>
        <family val="2"/>
      </rPr>
      <t>≥</t>
    </r>
    <r>
      <rPr>
        <sz val="7"/>
        <color theme="1"/>
        <rFont val="Verdana"/>
        <family val="2"/>
      </rPr>
      <t>90% of existing ductwork is to remain)</t>
    </r>
  </si>
  <si>
    <t>A. Total leakage ≤6%</t>
  </si>
  <si>
    <t>B. Leakage to Outside ≤3%</t>
  </si>
  <si>
    <t>ES R8</t>
  </si>
  <si>
    <t>A. 1 SEER - or - 1 EER better than code</t>
  </si>
  <si>
    <t>B. 2 SEER - or - 2 EER better than code</t>
  </si>
  <si>
    <r>
      <t xml:space="preserve">* Furnace efficiency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>95% AFUE</t>
    </r>
  </si>
  <si>
    <t xml:space="preserve">* Cooling equipment: ≥16 SEER </t>
  </si>
  <si>
    <r>
      <rPr>
        <b/>
        <sz val="8"/>
        <color theme="1"/>
        <rFont val="Verdana"/>
        <family val="2"/>
      </rPr>
      <t xml:space="preserve">Commercial: Increased Cooling Equipment Efficiency </t>
    </r>
    <r>
      <rPr>
        <sz val="7"/>
        <color theme="1"/>
        <rFont val="Verdana"/>
        <family val="2"/>
      </rPr>
      <t>(for 80% of installed cooling capacity)</t>
    </r>
  </si>
  <si>
    <r>
      <rPr>
        <b/>
        <sz val="8"/>
        <color theme="1"/>
        <rFont val="Verdana"/>
        <family val="2"/>
      </rPr>
      <t>Residential: Increased HVAC Equipment Efficiency</t>
    </r>
    <r>
      <rPr>
        <sz val="7"/>
        <color theme="1"/>
        <rFont val="Verdana"/>
        <family val="2"/>
      </rPr>
      <t xml:space="preserve"> (for 80% of installed heating capacity)</t>
    </r>
  </si>
  <si>
    <r>
      <rPr>
        <b/>
        <sz val="8"/>
        <color theme="1"/>
        <rFont val="Verdana"/>
        <family val="2"/>
      </rPr>
      <t>Commercial: High Efficiency Air Handler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(ECM/VFD for 80% of cooling capacity)</t>
    </r>
  </si>
  <si>
    <r>
      <rPr>
        <b/>
        <sz val="8"/>
        <color theme="1"/>
        <rFont val="Verdana"/>
        <family val="2"/>
      </rPr>
      <t>Commercial: Multi-stage Compressor Cooling Equipment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(for 80% of cooling capacity)</t>
    </r>
  </si>
  <si>
    <t xml:space="preserve">Commercial: All Air Handlers within Building Thermal Envelope   </t>
  </si>
  <si>
    <r>
      <t xml:space="preserve">C. </t>
    </r>
    <r>
      <rPr>
        <sz val="9"/>
        <color theme="1"/>
        <rFont val="Calibri"/>
        <family val="2"/>
      </rPr>
      <t>≥</t>
    </r>
    <r>
      <rPr>
        <sz val="8"/>
        <color theme="1"/>
        <rFont val="Verdana"/>
        <family val="2"/>
      </rPr>
      <t>3 SEER - or - ≥3 EER better than code</t>
    </r>
  </si>
  <si>
    <t>ES R9</t>
  </si>
  <si>
    <t>100% of lighting is CFL or LED bulbs</t>
  </si>
  <si>
    <r>
      <rPr>
        <b/>
        <sz val="8"/>
        <color theme="1"/>
        <rFont val="Verdana"/>
        <family val="2"/>
      </rPr>
      <t>Commercial: Increased Interior Lighting Efficiency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(reduction from ASHRAE Standard 90.1-2007)</t>
    </r>
  </si>
  <si>
    <r>
      <t xml:space="preserve">A. For 75% of Continuously Occupied Spaces </t>
    </r>
    <r>
      <rPr>
        <sz val="7"/>
        <color theme="1"/>
        <rFont val="Verdana"/>
        <family val="2"/>
      </rPr>
      <t xml:space="preserve">(common spaces, private offices, open office areas and classrooms)  </t>
    </r>
  </si>
  <si>
    <r>
      <t>B. For 75% of Intermittently Occupied Spaces</t>
    </r>
    <r>
      <rPr>
        <sz val="7"/>
        <color theme="1"/>
        <rFont val="Verdana"/>
        <family val="2"/>
      </rPr>
      <t xml:space="preserve"> (restrooms, and storage rooms)</t>
    </r>
  </si>
  <si>
    <r>
      <rPr>
        <b/>
        <sz val="8"/>
        <color theme="1"/>
        <rFont val="Verdana"/>
        <family val="2"/>
      </rPr>
      <t>Commercial: On-demand Hot Water Recirculation System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 xml:space="preserve">(not continuous circulation) </t>
    </r>
  </si>
  <si>
    <t>ES R10</t>
  </si>
  <si>
    <t>Residential: when provided, appliances are ENERGY STAR rated:</t>
  </si>
  <si>
    <t>* Refrigerator</t>
  </si>
  <si>
    <t>* Dishwasher</t>
  </si>
  <si>
    <t>* Clothes Washer and Dryer</t>
  </si>
  <si>
    <t>Residential: Water fixtures are WaterSense rated:</t>
  </si>
  <si>
    <t>* Showerheads ≤1.5 gpm</t>
  </si>
  <si>
    <t>* Faucets ≤1.5 gpm</t>
  </si>
  <si>
    <r>
      <t xml:space="preserve">* Toilets </t>
    </r>
    <r>
      <rPr>
        <sz val="8"/>
        <color theme="1"/>
        <rFont val="Calibri"/>
        <family val="2"/>
      </rPr>
      <t>≤</t>
    </r>
    <r>
      <rPr>
        <sz val="8"/>
        <color theme="1"/>
        <rFont val="Verdana"/>
        <family val="2"/>
      </rPr>
      <t>1.28 gpf</t>
    </r>
  </si>
  <si>
    <t>Commercial: Improve Energy Efficiency for Service Water Heating</t>
  </si>
  <si>
    <t>Commercial: Building Systems Retro-Commissioning</t>
  </si>
  <si>
    <t xml:space="preserve">A. 80% of Computers and Electronics </t>
  </si>
  <si>
    <t>B. 80% of Commercial Food Service Equipment and Commercial Appliances</t>
  </si>
  <si>
    <t>WaterSense Fixtures:</t>
  </si>
  <si>
    <r>
      <t xml:space="preserve">* Toilet </t>
    </r>
    <r>
      <rPr>
        <sz val="7"/>
        <color theme="1"/>
        <rFont val="Verdana"/>
        <family val="2"/>
      </rPr>
      <t>(</t>
    </r>
    <r>
      <rPr>
        <sz val="7"/>
        <color theme="1"/>
        <rFont val="Calibri"/>
        <family val="2"/>
      </rPr>
      <t>≤</t>
    </r>
    <r>
      <rPr>
        <sz val="7"/>
        <color theme="1"/>
        <rFont val="Verdana"/>
        <family val="2"/>
      </rPr>
      <t>1.28 gpf)</t>
    </r>
  </si>
  <si>
    <r>
      <t xml:space="preserve">* Dual-flush Toilet </t>
    </r>
    <r>
      <rPr>
        <sz val="7"/>
        <color theme="1"/>
        <rFont val="Verdana"/>
        <family val="2"/>
      </rPr>
      <t>(max 1.1 gpf / 1.28 gpf)</t>
    </r>
  </si>
  <si>
    <r>
      <t xml:space="preserve">*Shower Heads </t>
    </r>
    <r>
      <rPr>
        <sz val="7"/>
        <color theme="1"/>
        <rFont val="Verdana"/>
        <family val="2"/>
      </rPr>
      <t>(max 2.0 gpm)</t>
    </r>
  </si>
  <si>
    <r>
      <rPr>
        <b/>
        <sz val="8"/>
        <color theme="1"/>
        <rFont val="Verdana"/>
        <family val="2"/>
      </rPr>
      <t>Commercial: Facility Operations Manual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(provide and review with owner/occupant)</t>
    </r>
  </si>
  <si>
    <r>
      <rPr>
        <b/>
        <sz val="8"/>
        <color theme="1"/>
        <rFont val="Verdana"/>
        <family val="2"/>
      </rPr>
      <t>Commercial and Multifamily: Recycling Collection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>(aluminum, plastic, paper, glass and cardboard)</t>
    </r>
  </si>
  <si>
    <t>Commercial and Multifamily: Educational Displays</t>
  </si>
  <si>
    <r>
      <t xml:space="preserve">Gravel Bed Beneath Slab Foundations </t>
    </r>
    <r>
      <rPr>
        <b/>
        <sz val="7"/>
        <color theme="1"/>
        <rFont val="Verdana"/>
        <family val="2"/>
      </rPr>
      <t>(min 4"), exception Climate Zone 2</t>
    </r>
  </si>
  <si>
    <t xml:space="preserve">Any New Paints, Stains &amp; Sealers are Low-VOC (choose A or B)                      </t>
  </si>
  <si>
    <t>Choose One Option:</t>
  </si>
  <si>
    <t xml:space="preserve">A. Low-VOC Paints &amp; Finishes (must choose at least two options):                                   </t>
  </si>
  <si>
    <t>Available Points</t>
  </si>
  <si>
    <t>B. Meet ASHRAE Standard 62.1-2010 (commercial) or 62.2-2010 (residential), Ventilation for Acceptable Indoor Air Quality</t>
  </si>
  <si>
    <t>* Exhaust Rates and Locations consistent with ASHRAE Standard 62.1-2010 (commercial) or 62.2-2010 (residential)</t>
  </si>
  <si>
    <t>Meet ASHRAE 90.1 -2010 for Alterations</t>
  </si>
  <si>
    <r>
      <t xml:space="preserve">B. Residential: measured ACH50 is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Verdana"/>
        <family val="2"/>
      </rPr>
      <t xml:space="preserve">7 or </t>
    </r>
    <r>
      <rPr>
        <b/>
        <sz val="8"/>
        <color theme="1"/>
        <rFont val="Calibri"/>
        <family val="2"/>
      </rPr>
      <t>≥</t>
    </r>
    <r>
      <rPr>
        <b/>
        <sz val="8"/>
        <color theme="1"/>
        <rFont val="Verdana"/>
        <family val="2"/>
      </rPr>
      <t xml:space="preserve">20% reduction </t>
    </r>
  </si>
  <si>
    <r>
      <t xml:space="preserve">A. Commercial: measured ELR75 is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Verdana"/>
        <family val="2"/>
      </rPr>
      <t xml:space="preserve">0.50 or </t>
    </r>
    <r>
      <rPr>
        <b/>
        <sz val="8"/>
        <color theme="1"/>
        <rFont val="Calibri"/>
        <family val="2"/>
      </rPr>
      <t>≥</t>
    </r>
    <r>
      <rPr>
        <b/>
        <sz val="8"/>
        <color theme="1"/>
        <rFont val="Verdana"/>
        <family val="2"/>
      </rPr>
      <t>15% reduction</t>
    </r>
  </si>
  <si>
    <r>
      <t xml:space="preserve">C. Measured leakage achieves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 xml:space="preserve">25% reduction  </t>
    </r>
  </si>
  <si>
    <r>
      <t xml:space="preserve">D.  Measured leakage achieves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>40% reduction</t>
    </r>
  </si>
  <si>
    <t xml:space="preserve">* Air source heat pump: ≥9 HSPF or ≥2.4 COPH </t>
  </si>
  <si>
    <r>
      <rPr>
        <b/>
        <sz val="8"/>
        <color theme="1"/>
        <rFont val="Verdana"/>
        <family val="2"/>
      </rPr>
      <t>Commercial: No Smoking Policy</t>
    </r>
    <r>
      <rPr>
        <sz val="8"/>
        <color theme="1"/>
        <rFont val="Verdana"/>
        <family val="2"/>
      </rPr>
      <t xml:space="preserve"> </t>
    </r>
    <r>
      <rPr>
        <sz val="7"/>
        <color theme="1"/>
        <rFont val="Verdana"/>
        <family val="2"/>
      </rPr>
      <t xml:space="preserve">(locate smoking areas at least 25 ft away from building openings)   </t>
    </r>
  </si>
  <si>
    <r>
      <t>NEW CONSTRUCTION REQUIREMENTS  (NC) - Only Applicable to New Additions &gt; 500 ft</t>
    </r>
    <r>
      <rPr>
        <b/>
        <vertAlign val="superscript"/>
        <sz val="9"/>
        <color theme="0"/>
        <rFont val="Verdan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</si>
</sst>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indexed="9"/>
      <name val="Arial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7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7.5"/>
      <color theme="1"/>
      <name val="Verdana"/>
      <family val="2"/>
    </font>
    <font>
      <vertAlign val="subscript"/>
      <sz val="8"/>
      <color theme="1"/>
      <name val="Verdana"/>
      <family val="2"/>
    </font>
    <font>
      <sz val="8"/>
      <color theme="1"/>
      <name val="Calibri"/>
      <family val="2"/>
    </font>
    <font>
      <b/>
      <sz val="7"/>
      <color theme="1"/>
      <name val="Verdana"/>
      <family val="2"/>
    </font>
    <font>
      <b/>
      <sz val="9"/>
      <color rgb="FFFFFF00"/>
      <name val="Verdana"/>
      <family val="2"/>
    </font>
    <font>
      <sz val="9"/>
      <color rgb="FFFFFF00"/>
      <name val="Verdana"/>
      <family val="2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Verdana"/>
      <family val="2"/>
    </font>
    <font>
      <b/>
      <sz val="11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1"/>
      <color theme="1"/>
      <name val="Verdana"/>
      <family val="2"/>
    </font>
    <font>
      <b/>
      <sz val="18"/>
      <color theme="1"/>
      <name val="Corbel"/>
      <family val="2"/>
    </font>
    <font>
      <b/>
      <sz val="12"/>
      <color theme="1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7F7F7F"/>
        <bgColor indexed="58"/>
      </patternFill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CC04A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0" fontId="3" fillId="2" borderId="0">
      <alignment horizontal="left" indent="1"/>
    </xf>
    <xf numFmtId="0" fontId="16" fillId="0" borderId="0"/>
    <xf numFmtId="0" fontId="18" fillId="7" borderId="65" applyFont="0" applyAlignment="0"/>
    <xf numFmtId="0" fontId="16" fillId="6" borderId="0" applyNumberFormat="0" applyBorder="0" applyAlignment="0" applyProtection="0">
      <alignment vertical="top"/>
      <protection locked="0"/>
    </xf>
  </cellStyleXfs>
  <cellXfs count="409">
    <xf numFmtId="0" fontId="0" fillId="0" borderId="0" xfId="0"/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>
      <alignment horizontal="left" indent="1"/>
    </xf>
    <xf numFmtId="0" fontId="4" fillId="3" borderId="1" xfId="1" applyFont="1" applyFill="1" applyBorder="1" applyAlignment="1" applyProtection="1">
      <alignment horizontal="left" vertical="center"/>
    </xf>
    <xf numFmtId="0" fontId="4" fillId="3" borderId="13" xfId="1" applyFont="1" applyFill="1" applyBorder="1" applyAlignment="1" applyProtection="1">
      <alignment horizontal="left" vertical="center"/>
    </xf>
    <xf numFmtId="0" fontId="4" fillId="3" borderId="14" xfId="1" applyFont="1" applyFill="1" applyBorder="1" applyAlignment="1" applyProtection="1">
      <alignment horizontal="left" vertical="center"/>
      <protection hidden="1"/>
    </xf>
    <xf numFmtId="0" fontId="5" fillId="3" borderId="14" xfId="1" applyFont="1" applyFill="1" applyBorder="1" applyAlignment="1" applyProtection="1">
      <alignment horizontal="left" vertical="center" wrapText="1"/>
    </xf>
    <xf numFmtId="0" fontId="5" fillId="3" borderId="15" xfId="1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>
      <alignment horizontal="left" vertical="center" wrapText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>
      <alignment horizontal="left" vertical="center" wrapText="1"/>
    </xf>
    <xf numFmtId="0" fontId="1" fillId="0" borderId="39" xfId="0" applyFont="1" applyBorder="1" applyAlignment="1" applyProtection="1">
      <alignment horizontal="center" vertical="center"/>
      <protection locked="0" hidden="1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>
      <alignment horizontal="left" vertical="center" wrapText="1"/>
    </xf>
    <xf numFmtId="0" fontId="7" fillId="4" borderId="4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center"/>
    </xf>
    <xf numFmtId="0" fontId="7" fillId="4" borderId="41" xfId="1" applyFont="1" applyFill="1" applyBorder="1" applyAlignment="1" applyProtection="1">
      <alignment horizontal="center" vertical="center"/>
      <protection hidden="1"/>
    </xf>
    <xf numFmtId="0" fontId="8" fillId="4" borderId="41" xfId="1" applyFont="1" applyFill="1" applyBorder="1" applyAlignment="1" applyProtection="1">
      <alignment horizontal="left" vertical="center" wrapText="1"/>
    </xf>
    <xf numFmtId="0" fontId="8" fillId="4" borderId="42" xfId="1" applyFont="1" applyFill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>
      <alignment horizontal="left" vertical="center" wrapText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>
      <alignment horizontal="left" vertical="center" wrapText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>
      <alignment horizontal="left" vertical="center" wrapText="1"/>
    </xf>
    <xf numFmtId="0" fontId="0" fillId="0" borderId="0" xfId="0" applyBorder="1"/>
    <xf numFmtId="0" fontId="1" fillId="0" borderId="22" xfId="0" applyFont="1" applyBorder="1" applyAlignment="1" applyProtection="1">
      <alignment horizontal="center" vertical="center" wrapText="1"/>
      <protection locked="0"/>
    </xf>
    <xf numFmtId="0" fontId="13" fillId="3" borderId="5" xfId="1" applyFont="1" applyFill="1" applyBorder="1" applyAlignment="1" applyProtection="1">
      <alignment horizontal="left" vertical="center"/>
    </xf>
    <xf numFmtId="0" fontId="13" fillId="3" borderId="41" xfId="1" applyFont="1" applyFill="1" applyBorder="1" applyAlignment="1" applyProtection="1">
      <alignment horizontal="left" vertical="center"/>
      <protection hidden="1"/>
    </xf>
    <xf numFmtId="0" fontId="14" fillId="3" borderId="41" xfId="1" applyFont="1" applyFill="1" applyBorder="1" applyAlignment="1" applyProtection="1">
      <alignment horizontal="left" vertical="center" wrapText="1"/>
    </xf>
    <xf numFmtId="0" fontId="14" fillId="3" borderId="42" xfId="1" applyFont="1" applyFill="1" applyBorder="1" applyAlignment="1" applyProtection="1">
      <alignment horizontal="left" vertical="center" wrapText="1"/>
    </xf>
    <xf numFmtId="0" fontId="15" fillId="0" borderId="0" xfId="0" applyFont="1"/>
    <xf numFmtId="0" fontId="1" fillId="0" borderId="23" xfId="0" applyFont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vertical="center"/>
    </xf>
    <xf numFmtId="0" fontId="7" fillId="4" borderId="3" xfId="1" applyFont="1" applyFill="1" applyBorder="1" applyAlignment="1" applyProtection="1">
      <alignment horizontal="center" vertical="center"/>
      <protection hidden="1"/>
    </xf>
    <xf numFmtId="0" fontId="8" fillId="4" borderId="3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left" vertical="center"/>
    </xf>
    <xf numFmtId="0" fontId="4" fillId="3" borderId="3" xfId="1" applyFont="1" applyFill="1" applyBorder="1" applyAlignment="1" applyProtection="1">
      <alignment horizontal="left" vertical="center"/>
      <protection hidden="1"/>
    </xf>
    <xf numFmtId="0" fontId="5" fillId="3" borderId="3" xfId="1" applyFont="1" applyFill="1" applyBorder="1" applyAlignment="1" applyProtection="1">
      <alignment horizontal="left" vertical="center" wrapText="1"/>
    </xf>
    <xf numFmtId="0" fontId="4" fillId="5" borderId="3" xfId="1" applyFont="1" applyFill="1" applyBorder="1" applyAlignment="1" applyProtection="1">
      <alignment vertical="center"/>
    </xf>
    <xf numFmtId="0" fontId="4" fillId="5" borderId="3" xfId="1" applyFont="1" applyFill="1" applyBorder="1" applyAlignment="1" applyProtection="1">
      <alignment horizontal="center" vertical="center"/>
      <protection hidden="1"/>
    </xf>
    <xf numFmtId="0" fontId="5" fillId="5" borderId="3" xfId="1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/>
    <xf numFmtId="0" fontId="1" fillId="0" borderId="29" xfId="0" applyFont="1" applyFill="1" applyBorder="1" applyAlignment="1" applyProtection="1">
      <alignment horizontal="center" vertical="center"/>
      <protection locked="0" hidden="1"/>
    </xf>
    <xf numFmtId="0" fontId="1" fillId="6" borderId="29" xfId="0" applyFont="1" applyFill="1" applyBorder="1" applyAlignment="1" applyProtection="1">
      <alignment horizontal="left" vertical="center" wrapText="1"/>
      <protection locked="0"/>
    </xf>
    <xf numFmtId="0" fontId="1" fillId="0" borderId="49" xfId="2" applyFont="1" applyBorder="1" applyAlignment="1" applyProtection="1">
      <alignment horizontal="center"/>
    </xf>
    <xf numFmtId="0" fontId="1" fillId="0" borderId="18" xfId="2" applyFont="1" applyBorder="1" applyAlignment="1" applyProtection="1">
      <alignment horizontal="center"/>
    </xf>
    <xf numFmtId="0" fontId="1" fillId="0" borderId="19" xfId="2" applyFont="1" applyBorder="1" applyAlignment="1" applyProtection="1">
      <alignment horizontal="center"/>
    </xf>
    <xf numFmtId="0" fontId="1" fillId="0" borderId="48" xfId="2" applyFont="1" applyBorder="1" applyAlignment="1" applyProtection="1">
      <alignment horizontal="center"/>
    </xf>
    <xf numFmtId="0" fontId="1" fillId="0" borderId="39" xfId="2" applyFont="1" applyBorder="1" applyAlignment="1" applyProtection="1">
      <alignment horizontal="center"/>
    </xf>
    <xf numFmtId="0" fontId="1" fillId="0" borderId="40" xfId="2" applyFont="1" applyBorder="1" applyAlignment="1" applyProtection="1">
      <alignment horizontal="center"/>
    </xf>
    <xf numFmtId="0" fontId="1" fillId="0" borderId="48" xfId="2" applyFont="1" applyBorder="1" applyAlignment="1" applyProtection="1">
      <alignment horizontal="center" wrapText="1"/>
    </xf>
    <xf numFmtId="0" fontId="1" fillId="0" borderId="39" xfId="2" applyFont="1" applyBorder="1" applyAlignment="1" applyProtection="1">
      <alignment horizontal="center" wrapText="1"/>
    </xf>
    <xf numFmtId="0" fontId="0" fillId="0" borderId="43" xfId="0" applyBorder="1"/>
    <xf numFmtId="0" fontId="22" fillId="0" borderId="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9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 indent="1"/>
      <protection hidden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>
      <alignment horizontal="left" vertical="center" wrapText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1" fillId="0" borderId="35" xfId="0" applyFont="1" applyFill="1" applyBorder="1" applyAlignment="1">
      <alignment horizontal="left" vertical="center" wrapText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1" fillId="0" borderId="44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vertical="center"/>
      <protection locked="0" hidden="1"/>
    </xf>
    <xf numFmtId="0" fontId="1" fillId="0" borderId="30" xfId="0" applyFont="1" applyBorder="1" applyAlignment="1" applyProtection="1">
      <alignment vertical="center"/>
      <protection locked="0" hidden="1"/>
    </xf>
    <xf numFmtId="0" fontId="1" fillId="0" borderId="44" xfId="0" applyFont="1" applyBorder="1" applyAlignment="1" applyProtection="1">
      <alignment vertical="center"/>
      <protection locked="0" hidden="1"/>
    </xf>
    <xf numFmtId="0" fontId="1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1" fillId="0" borderId="30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0" fontId="1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vertical="center"/>
    </xf>
    <xf numFmtId="0" fontId="13" fillId="3" borderId="41" xfId="1" applyFont="1" applyFill="1" applyBorder="1" applyAlignment="1" applyProtection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7" fillId="4" borderId="41" xfId="1" applyFont="1" applyFill="1" applyBorder="1" applyAlignment="1" applyProtection="1">
      <alignment horizontal="center" vertical="center"/>
    </xf>
    <xf numFmtId="0" fontId="19" fillId="0" borderId="53" xfId="3" applyFont="1" applyFill="1" applyBorder="1" applyAlignment="1" applyProtection="1">
      <alignment horizontal="center"/>
    </xf>
    <xf numFmtId="0" fontId="19" fillId="0" borderId="29" xfId="3" applyFont="1" applyFill="1" applyBorder="1" applyAlignment="1" applyProtection="1">
      <alignment horizontal="center"/>
    </xf>
    <xf numFmtId="0" fontId="19" fillId="0" borderId="32" xfId="3" applyFont="1" applyFill="1" applyBorder="1" applyAlignment="1" applyProtection="1">
      <alignment horizontal="center"/>
    </xf>
    <xf numFmtId="0" fontId="19" fillId="0" borderId="50" xfId="3" applyFont="1" applyFill="1" applyBorder="1" applyAlignment="1" applyProtection="1">
      <alignment horizontal="center"/>
    </xf>
    <xf numFmtId="0" fontId="19" fillId="0" borderId="22" xfId="3" applyFont="1" applyFill="1" applyBorder="1" applyAlignment="1" applyProtection="1">
      <alignment horizontal="center"/>
    </xf>
    <xf numFmtId="0" fontId="19" fillId="0" borderId="23" xfId="3" applyFont="1" applyFill="1" applyBorder="1" applyAlignment="1" applyProtection="1">
      <alignment horizontal="center"/>
    </xf>
    <xf numFmtId="0" fontId="19" fillId="0" borderId="61" xfId="3" applyFont="1" applyFill="1" applyBorder="1" applyAlignment="1" applyProtection="1">
      <alignment horizontal="center"/>
    </xf>
    <xf numFmtId="0" fontId="19" fillId="0" borderId="26" xfId="3" applyFont="1" applyFill="1" applyBorder="1" applyAlignment="1" applyProtection="1">
      <alignment horizontal="center"/>
    </xf>
    <xf numFmtId="0" fontId="19" fillId="0" borderId="35" xfId="3" applyFont="1" applyFill="1" applyBorder="1" applyAlignment="1" applyProtection="1">
      <alignment horizontal="center"/>
    </xf>
    <xf numFmtId="0" fontId="2" fillId="0" borderId="62" xfId="2" applyFont="1" applyBorder="1" applyAlignment="1" applyProtection="1">
      <alignment horizontal="center"/>
    </xf>
    <xf numFmtId="0" fontId="2" fillId="0" borderId="41" xfId="2" applyFont="1" applyBorder="1" applyAlignment="1" applyProtection="1">
      <alignment horizontal="center"/>
    </xf>
    <xf numFmtId="0" fontId="2" fillId="0" borderId="42" xfId="2" applyFont="1" applyBorder="1" applyAlignment="1" applyProtection="1">
      <alignment horizontal="center"/>
    </xf>
    <xf numFmtId="0" fontId="0" fillId="0" borderId="43" xfId="0" applyBorder="1" applyAlignment="1">
      <alignment horizontal="center"/>
    </xf>
    <xf numFmtId="0" fontId="1" fillId="0" borderId="16" xfId="2" applyFont="1" applyBorder="1" applyAlignment="1" applyProtection="1">
      <alignment horizontal="left"/>
    </xf>
    <xf numFmtId="0" fontId="1" fillId="0" borderId="17" xfId="2" applyFont="1" applyBorder="1" applyAlignment="1" applyProtection="1">
      <alignment horizontal="left"/>
    </xf>
    <xf numFmtId="0" fontId="1" fillId="0" borderId="67" xfId="2" applyFont="1" applyBorder="1" applyAlignment="1" applyProtection="1">
      <alignment horizontal="left"/>
    </xf>
    <xf numFmtId="0" fontId="1" fillId="0" borderId="20" xfId="2" applyFont="1" applyBorder="1" applyAlignment="1" applyProtection="1">
      <alignment horizontal="left"/>
    </xf>
    <xf numFmtId="0" fontId="1" fillId="0" borderId="21" xfId="2" applyFont="1" applyBorder="1" applyAlignment="1" applyProtection="1">
      <alignment horizontal="left"/>
    </xf>
    <xf numFmtId="0" fontId="1" fillId="0" borderId="68" xfId="2" applyFont="1" applyBorder="1" applyAlignment="1" applyProtection="1">
      <alignment horizontal="left"/>
    </xf>
    <xf numFmtId="0" fontId="1" fillId="6" borderId="20" xfId="4" applyFont="1" applyBorder="1" applyAlignment="1" applyProtection="1">
      <alignment horizontal="left"/>
    </xf>
    <xf numFmtId="0" fontId="1" fillId="6" borderId="21" xfId="4" applyFont="1" applyBorder="1" applyAlignment="1" applyProtection="1">
      <alignment horizontal="left"/>
    </xf>
    <xf numFmtId="0" fontId="1" fillId="6" borderId="68" xfId="4" applyFont="1" applyBorder="1" applyAlignment="1" applyProtection="1">
      <alignment horizontal="left"/>
    </xf>
    <xf numFmtId="0" fontId="1" fillId="0" borderId="22" xfId="2" applyFont="1" applyFill="1" applyBorder="1" applyAlignment="1" applyProtection="1">
      <alignment horizontal="left"/>
      <protection locked="0"/>
    </xf>
    <xf numFmtId="0" fontId="1" fillId="0" borderId="23" xfId="2" applyFont="1" applyFill="1" applyBorder="1" applyAlignment="1" applyProtection="1">
      <alignment horizontal="left"/>
      <protection locked="0"/>
    </xf>
    <xf numFmtId="0" fontId="4" fillId="3" borderId="62" xfId="1" applyFont="1" applyFill="1" applyBorder="1" applyAlignment="1" applyProtection="1">
      <alignment horizontal="left" vertical="center"/>
    </xf>
    <xf numFmtId="0" fontId="4" fillId="3" borderId="41" xfId="1" applyFont="1" applyFill="1" applyBorder="1" applyAlignment="1" applyProtection="1">
      <alignment horizontal="left" vertical="center"/>
    </xf>
    <xf numFmtId="0" fontId="4" fillId="3" borderId="42" xfId="1" applyFont="1" applyFill="1" applyBorder="1" applyAlignment="1" applyProtection="1">
      <alignment horizontal="left" vertical="center"/>
    </xf>
    <xf numFmtId="0" fontId="1" fillId="0" borderId="29" xfId="2" applyFont="1" applyFill="1" applyBorder="1" applyAlignment="1" applyProtection="1">
      <alignment horizontal="left"/>
      <protection locked="0"/>
    </xf>
    <xf numFmtId="0" fontId="1" fillId="0" borderId="32" xfId="2" applyFont="1" applyFill="1" applyBorder="1" applyAlignment="1" applyProtection="1">
      <alignment horizontal="left"/>
      <protection locked="0"/>
    </xf>
    <xf numFmtId="0" fontId="1" fillId="0" borderId="39" xfId="2" applyFont="1" applyFill="1" applyBorder="1" applyAlignment="1" applyProtection="1">
      <alignment horizontal="left"/>
      <protection locked="0"/>
    </xf>
    <xf numFmtId="0" fontId="1" fillId="0" borderId="40" xfId="2" applyFont="1" applyFill="1" applyBorder="1" applyAlignment="1" applyProtection="1">
      <alignment horizontal="left"/>
      <protection locked="0"/>
    </xf>
    <xf numFmtId="0" fontId="1" fillId="0" borderId="18" xfId="2" applyFont="1" applyFill="1" applyBorder="1" applyAlignment="1" applyProtection="1">
      <alignment horizontal="left"/>
      <protection locked="0"/>
    </xf>
    <xf numFmtId="0" fontId="1" fillId="0" borderId="19" xfId="2" applyFont="1" applyFill="1" applyBorder="1" applyAlignment="1" applyProtection="1">
      <alignment horizontal="left"/>
      <protection locked="0"/>
    </xf>
    <xf numFmtId="3" fontId="1" fillId="0" borderId="22" xfId="2" applyNumberFormat="1" applyFont="1" applyFill="1" applyBorder="1" applyAlignment="1" applyProtection="1">
      <alignment horizontal="left"/>
      <protection locked="0"/>
    </xf>
    <xf numFmtId="3" fontId="1" fillId="0" borderId="23" xfId="2" applyNumberFormat="1" applyFont="1" applyFill="1" applyBorder="1" applyAlignment="1" applyProtection="1">
      <alignment horizontal="left"/>
      <protection locked="0"/>
    </xf>
    <xf numFmtId="0" fontId="1" fillId="0" borderId="49" xfId="2" applyFont="1" applyBorder="1" applyAlignment="1" applyProtection="1">
      <alignment horizontal="center" wrapText="1"/>
    </xf>
    <xf numFmtId="0" fontId="1" fillId="0" borderId="18" xfId="2" applyFont="1" applyBorder="1" applyAlignment="1" applyProtection="1">
      <alignment horizontal="center" wrapText="1"/>
    </xf>
    <xf numFmtId="0" fontId="1" fillId="0" borderId="19" xfId="2" applyFont="1" applyBorder="1" applyAlignment="1" applyProtection="1">
      <alignment horizontal="center" wrapText="1"/>
    </xf>
    <xf numFmtId="0" fontId="17" fillId="0" borderId="1" xfId="2" applyFont="1" applyBorder="1" applyAlignment="1" applyProtection="1">
      <alignment horizontal="right" vertical="center"/>
    </xf>
    <xf numFmtId="0" fontId="17" fillId="0" borderId="13" xfId="2" applyFont="1" applyBorder="1" applyAlignment="1" applyProtection="1">
      <alignment horizontal="right" vertical="center"/>
    </xf>
    <xf numFmtId="0" fontId="17" fillId="0" borderId="2" xfId="2" applyFont="1" applyBorder="1" applyAlignment="1" applyProtection="1">
      <alignment horizontal="right" vertical="center"/>
    </xf>
    <xf numFmtId="0" fontId="17" fillId="0" borderId="66" xfId="2" applyFont="1" applyBorder="1" applyAlignment="1" applyProtection="1">
      <alignment horizontal="right" vertical="center"/>
    </xf>
    <xf numFmtId="0" fontId="17" fillId="0" borderId="43" xfId="2" applyFont="1" applyBorder="1" applyAlignment="1" applyProtection="1">
      <alignment horizontal="right" vertical="center"/>
    </xf>
    <xf numFmtId="0" fontId="17" fillId="0" borderId="11" xfId="2" applyFont="1" applyBorder="1" applyAlignment="1" applyProtection="1">
      <alignment horizontal="right" vertical="center"/>
    </xf>
    <xf numFmtId="0" fontId="17" fillId="0" borderId="1" xfId="2" applyFont="1" applyBorder="1" applyAlignment="1" applyProtection="1">
      <alignment horizontal="center" vertical="center"/>
    </xf>
    <xf numFmtId="0" fontId="17" fillId="0" borderId="13" xfId="2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/>
    </xf>
    <xf numFmtId="0" fontId="17" fillId="0" borderId="66" xfId="2" applyFont="1" applyBorder="1" applyAlignment="1" applyProtection="1">
      <alignment horizontal="center" vertical="center"/>
    </xf>
    <xf numFmtId="0" fontId="17" fillId="0" borderId="43" xfId="2" applyFont="1" applyBorder="1" applyAlignment="1" applyProtection="1">
      <alignment horizontal="center" vertical="center"/>
    </xf>
    <xf numFmtId="0" fontId="17" fillId="0" borderId="11" xfId="2" applyFont="1" applyBorder="1" applyAlignment="1" applyProtection="1">
      <alignment horizontal="center" vertical="center"/>
    </xf>
    <xf numFmtId="0" fontId="1" fillId="6" borderId="37" xfId="4" applyFont="1" applyBorder="1" applyAlignment="1" applyProtection="1">
      <alignment horizontal="left"/>
    </xf>
    <xf numFmtId="0" fontId="1" fillId="6" borderId="38" xfId="4" applyFont="1" applyBorder="1" applyAlignment="1" applyProtection="1">
      <alignment horizontal="left"/>
    </xf>
    <xf numFmtId="0" fontId="1" fillId="6" borderId="69" xfId="4" applyFont="1" applyBorder="1" applyAlignment="1" applyProtection="1">
      <alignment horizontal="left"/>
    </xf>
    <xf numFmtId="0" fontId="20" fillId="0" borderId="4" xfId="3" applyFont="1" applyFill="1" applyBorder="1" applyAlignment="1" applyProtection="1">
      <alignment horizontal="right"/>
    </xf>
    <xf numFmtId="0" fontId="20" fillId="0" borderId="5" xfId="3" applyFont="1" applyFill="1" applyBorder="1" applyAlignment="1" applyProtection="1">
      <alignment horizontal="right"/>
    </xf>
    <xf numFmtId="0" fontId="20" fillId="0" borderId="6" xfId="3" applyFont="1" applyFill="1" applyBorder="1" applyAlignment="1" applyProtection="1">
      <alignment horizontal="right"/>
    </xf>
    <xf numFmtId="0" fontId="1" fillId="0" borderId="13" xfId="2" applyFont="1" applyBorder="1" applyAlignment="1" applyProtection="1">
      <alignment horizontal="center"/>
    </xf>
    <xf numFmtId="0" fontId="1" fillId="0" borderId="0" xfId="2" applyFont="1" applyAlignment="1" applyProtection="1">
      <alignment horizontal="right"/>
    </xf>
    <xf numFmtId="0" fontId="1" fillId="0" borderId="9" xfId="2" applyFont="1" applyBorder="1" applyAlignment="1" applyProtection="1">
      <alignment horizontal="right"/>
    </xf>
    <xf numFmtId="0" fontId="1" fillId="0" borderId="4" xfId="2" applyFont="1" applyBorder="1" applyAlignment="1" applyProtection="1">
      <alignment horizontal="center"/>
    </xf>
    <xf numFmtId="0" fontId="1" fillId="0" borderId="5" xfId="2" applyFont="1" applyBorder="1" applyAlignment="1" applyProtection="1">
      <alignment horizontal="center"/>
    </xf>
    <xf numFmtId="0" fontId="1" fillId="0" borderId="6" xfId="2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29" xfId="0" applyFont="1" applyFill="1" applyBorder="1" applyAlignment="1" applyProtection="1">
      <alignment horizontal="left" vertical="center" wrapText="1"/>
      <protection locked="0"/>
    </xf>
    <xf numFmtId="0" fontId="1" fillId="0" borderId="35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47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Fill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 hidden="1"/>
    </xf>
    <xf numFmtId="0" fontId="1" fillId="0" borderId="32" xfId="0" applyFont="1" applyBorder="1" applyAlignment="1" applyProtection="1">
      <alignment horizontal="center" vertical="center"/>
      <protection locked="0" hidden="1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>
      <alignment horizontal="left" vertical="center" wrapText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/>
      <protection locked="0"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6" xfId="0" quotePrefix="1" applyFont="1" applyFill="1" applyBorder="1" applyAlignment="1" applyProtection="1">
      <alignment horizontal="center" vertical="center"/>
      <protection hidden="1"/>
    </xf>
    <xf numFmtId="0" fontId="1" fillId="0" borderId="29" xfId="0" quotePrefix="1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left" vertical="center" indent="5"/>
    </xf>
    <xf numFmtId="0" fontId="1" fillId="0" borderId="0" xfId="2" applyFont="1" applyAlignment="1" applyProtection="1">
      <alignment vertical="top"/>
    </xf>
    <xf numFmtId="0" fontId="0" fillId="0" borderId="0" xfId="0" applyProtection="1"/>
    <xf numFmtId="0" fontId="1" fillId="0" borderId="0" xfId="2" applyFont="1" applyProtection="1"/>
    <xf numFmtId="0" fontId="1" fillId="4" borderId="53" xfId="2" applyFont="1" applyFill="1" applyBorder="1" applyAlignment="1" applyProtection="1">
      <alignment horizontal="right"/>
    </xf>
    <xf numFmtId="0" fontId="1" fillId="4" borderId="50" xfId="2" applyFont="1" applyFill="1" applyBorder="1" applyAlignment="1" applyProtection="1">
      <alignment horizontal="right"/>
    </xf>
    <xf numFmtId="0" fontId="1" fillId="4" borderId="48" xfId="2" applyFont="1" applyFill="1" applyBorder="1" applyAlignment="1" applyProtection="1">
      <alignment horizontal="right"/>
    </xf>
    <xf numFmtId="0" fontId="1" fillId="0" borderId="63" xfId="2" applyFont="1" applyBorder="1" applyAlignment="1" applyProtection="1">
      <alignment horizontal="center"/>
    </xf>
    <xf numFmtId="0" fontId="1" fillId="0" borderId="41" xfId="2" applyFont="1" applyBorder="1" applyAlignment="1" applyProtection="1">
      <alignment horizontal="center"/>
    </xf>
    <xf numFmtId="0" fontId="1" fillId="0" borderId="64" xfId="2" applyFont="1" applyBorder="1" applyAlignment="1" applyProtection="1">
      <alignment horizontal="center"/>
    </xf>
    <xf numFmtId="0" fontId="1" fillId="4" borderId="49" xfId="2" applyFont="1" applyFill="1" applyBorder="1" applyAlignment="1" applyProtection="1">
      <alignment horizontal="right"/>
    </xf>
    <xf numFmtId="0" fontId="1" fillId="0" borderId="0" xfId="2" applyFont="1" applyAlignment="1" applyProtection="1">
      <alignment horizontal="center"/>
    </xf>
    <xf numFmtId="0" fontId="1" fillId="0" borderId="0" xfId="2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24" fillId="0" borderId="13" xfId="0" applyFont="1" applyBorder="1" applyAlignment="1" applyProtection="1">
      <alignment horizontal="left"/>
    </xf>
    <xf numFmtId="0" fontId="0" fillId="0" borderId="43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1" fillId="8" borderId="16" xfId="0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vertical="center"/>
    </xf>
    <xf numFmtId="0" fontId="1" fillId="8" borderId="18" xfId="0" applyFont="1" applyFill="1" applyBorder="1" applyAlignment="1" applyProtection="1">
      <alignment horizontal="center" vertical="center"/>
    </xf>
    <xf numFmtId="0" fontId="1" fillId="8" borderId="18" xfId="0" quotePrefix="1" applyFont="1" applyFill="1" applyBorder="1" applyAlignment="1" applyProtection="1">
      <alignment horizontal="center" vertical="center"/>
      <protection hidden="1"/>
    </xf>
    <xf numFmtId="0" fontId="1" fillId="8" borderId="18" xfId="0" applyFont="1" applyFill="1" applyBorder="1" applyAlignment="1" applyProtection="1">
      <alignment horizontal="center" vertical="center"/>
      <protection hidden="1"/>
    </xf>
    <xf numFmtId="0" fontId="1" fillId="8" borderId="18" xfId="0" applyFont="1" applyFill="1" applyBorder="1" applyAlignment="1" applyProtection="1">
      <alignment horizontal="left" vertical="center" wrapText="1"/>
      <protection locked="0"/>
    </xf>
    <xf numFmtId="0" fontId="1" fillId="8" borderId="19" xfId="0" applyFont="1" applyFill="1" applyBorder="1" applyAlignment="1">
      <alignment horizontal="left" vertical="center" wrapText="1"/>
    </xf>
    <xf numFmtId="0" fontId="1" fillId="8" borderId="20" xfId="0" applyFont="1" applyFill="1" applyBorder="1" applyAlignment="1" applyProtection="1">
      <alignment horizontal="center" vertical="center"/>
    </xf>
    <xf numFmtId="0" fontId="1" fillId="8" borderId="21" xfId="0" applyFont="1" applyFill="1" applyBorder="1" applyAlignment="1" applyProtection="1">
      <alignment vertical="center"/>
    </xf>
    <xf numFmtId="0" fontId="1" fillId="8" borderId="22" xfId="0" applyFont="1" applyFill="1" applyBorder="1" applyAlignment="1" applyProtection="1">
      <alignment horizontal="center" vertical="center"/>
    </xf>
    <xf numFmtId="0" fontId="1" fillId="8" borderId="22" xfId="0" quotePrefix="1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left" vertical="center" wrapText="1"/>
      <protection locked="0"/>
    </xf>
    <xf numFmtId="0" fontId="1" fillId="8" borderId="23" xfId="0" applyFont="1" applyFill="1" applyBorder="1" applyAlignment="1">
      <alignment horizontal="left" vertical="center" wrapText="1"/>
    </xf>
    <xf numFmtId="0" fontId="2" fillId="8" borderId="21" xfId="0" applyFont="1" applyFill="1" applyBorder="1" applyAlignment="1" applyProtection="1">
      <alignment vertical="center"/>
    </xf>
    <xf numFmtId="0" fontId="1" fillId="8" borderId="24" xfId="0" applyFont="1" applyFill="1" applyBorder="1" applyAlignment="1" applyProtection="1">
      <alignment horizontal="center" vertical="center"/>
    </xf>
    <xf numFmtId="0" fontId="2" fillId="8" borderId="25" xfId="0" applyFont="1" applyFill="1" applyBorder="1" applyAlignment="1" applyProtection="1">
      <alignment vertical="center"/>
    </xf>
    <xf numFmtId="0" fontId="1" fillId="8" borderId="26" xfId="0" applyFont="1" applyFill="1" applyBorder="1" applyAlignment="1" applyProtection="1">
      <alignment horizontal="center" vertical="center"/>
    </xf>
    <xf numFmtId="0" fontId="1" fillId="8" borderId="26" xfId="0" quotePrefix="1" applyFont="1" applyFill="1" applyBorder="1" applyAlignment="1" applyProtection="1">
      <alignment horizontal="center" vertical="center"/>
      <protection hidden="1"/>
    </xf>
    <xf numFmtId="0" fontId="1" fillId="8" borderId="26" xfId="0" applyFont="1" applyFill="1" applyBorder="1" applyAlignment="1" applyProtection="1">
      <alignment horizontal="center" vertical="center"/>
      <protection hidden="1"/>
    </xf>
    <xf numFmtId="0" fontId="1" fillId="8" borderId="27" xfId="0" applyFont="1" applyFill="1" applyBorder="1" applyAlignment="1" applyProtection="1">
      <alignment horizontal="center" vertical="center"/>
    </xf>
    <xf numFmtId="0" fontId="2" fillId="8" borderId="28" xfId="0" applyFont="1" applyFill="1" applyBorder="1" applyAlignment="1" applyProtection="1">
      <alignment vertical="center"/>
    </xf>
    <xf numFmtId="0" fontId="1" fillId="8" borderId="29" xfId="0" applyFont="1" applyFill="1" applyBorder="1" applyAlignment="1" applyProtection="1">
      <alignment horizontal="center" vertical="center"/>
    </xf>
    <xf numFmtId="0" fontId="1" fillId="8" borderId="29" xfId="0" quotePrefix="1" applyFont="1" applyFill="1" applyBorder="1" applyAlignment="1" applyProtection="1">
      <alignment horizontal="center" vertical="center"/>
      <protection hidden="1"/>
    </xf>
    <xf numFmtId="0" fontId="1" fillId="8" borderId="29" xfId="0" applyFont="1" applyFill="1" applyBorder="1" applyAlignment="1" applyProtection="1">
      <alignment horizontal="center" vertical="center"/>
      <protection hidden="1"/>
    </xf>
    <xf numFmtId="0" fontId="1" fillId="8" borderId="29" xfId="0" applyFont="1" applyFill="1" applyBorder="1" applyAlignment="1" applyProtection="1">
      <alignment horizontal="left" vertical="center" wrapText="1"/>
      <protection locked="0"/>
    </xf>
    <xf numFmtId="0" fontId="1" fillId="8" borderId="32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2" fillId="8" borderId="54" xfId="0" applyFont="1" applyFill="1" applyBorder="1" applyAlignment="1" applyProtection="1">
      <alignment vertical="center"/>
    </xf>
    <xf numFmtId="0" fontId="1" fillId="8" borderId="18" xfId="0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26" xfId="0" applyFont="1" applyFill="1" applyBorder="1" applyAlignment="1" applyProtection="1">
      <alignment vertical="center"/>
    </xf>
    <xf numFmtId="0" fontId="1" fillId="8" borderId="26" xfId="0" applyFont="1" applyFill="1" applyBorder="1" applyAlignment="1" applyProtection="1">
      <alignment horizontal="left" vertical="center" wrapText="1"/>
      <protection locked="0"/>
    </xf>
    <xf numFmtId="0" fontId="1" fillId="8" borderId="35" xfId="0" applyFont="1" applyFill="1" applyBorder="1" applyAlignment="1">
      <alignment horizontal="left" vertical="center" wrapText="1"/>
    </xf>
    <xf numFmtId="0" fontId="1" fillId="8" borderId="29" xfId="0" applyFont="1" applyFill="1" applyBorder="1" applyAlignment="1" applyProtection="1">
      <alignment vertical="center"/>
    </xf>
    <xf numFmtId="0" fontId="1" fillId="8" borderId="29" xfId="0" applyFont="1" applyFill="1" applyBorder="1" applyAlignment="1" applyProtection="1">
      <alignment horizontal="left" vertical="center" wrapText="1"/>
      <protection locked="0"/>
    </xf>
    <xf numFmtId="0" fontId="1" fillId="8" borderId="3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 applyProtection="1">
      <alignment horizontal="center" vertical="center"/>
    </xf>
    <xf numFmtId="0" fontId="2" fillId="8" borderId="33" xfId="0" applyFont="1" applyFill="1" applyBorder="1" applyAlignment="1" applyProtection="1">
      <alignment vertical="center"/>
    </xf>
    <xf numFmtId="0" fontId="1" fillId="8" borderId="30" xfId="0" applyFont="1" applyFill="1" applyBorder="1" applyAlignment="1" applyProtection="1">
      <alignment vertical="center"/>
    </xf>
    <xf numFmtId="0" fontId="1" fillId="8" borderId="30" xfId="0" applyFont="1" applyFill="1" applyBorder="1" applyAlignment="1" applyProtection="1">
      <alignment horizontal="left" vertical="center" wrapText="1"/>
      <protection locked="0"/>
    </xf>
    <xf numFmtId="0" fontId="1" fillId="8" borderId="31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 applyProtection="1">
      <alignment vertical="center"/>
    </xf>
    <xf numFmtId="0" fontId="2" fillId="8" borderId="13" xfId="0" applyFont="1" applyFill="1" applyBorder="1" applyAlignment="1" applyProtection="1">
      <alignment vertical="center"/>
    </xf>
    <xf numFmtId="0" fontId="1" fillId="8" borderId="26" xfId="0" applyFont="1" applyFill="1" applyBorder="1" applyAlignment="1" applyProtection="1">
      <alignment horizontal="left" vertical="center" wrapText="1"/>
      <protection locked="0"/>
    </xf>
    <xf numFmtId="0" fontId="1" fillId="8" borderId="35" xfId="0" applyFont="1" applyFill="1" applyBorder="1" applyAlignment="1">
      <alignment horizontal="left" vertical="center" wrapText="1"/>
    </xf>
    <xf numFmtId="0" fontId="1" fillId="8" borderId="46" xfId="0" applyFont="1" applyFill="1" applyBorder="1" applyAlignment="1" applyProtection="1">
      <alignment horizontal="center" vertical="center"/>
    </xf>
    <xf numFmtId="0" fontId="1" fillId="8" borderId="21" xfId="0" applyFont="1" applyFill="1" applyBorder="1" applyAlignment="1" applyProtection="1">
      <alignment horizontal="center" vertical="center"/>
    </xf>
    <xf numFmtId="0" fontId="1" fillId="8" borderId="47" xfId="0" applyFont="1" applyFill="1" applyBorder="1" applyAlignment="1" applyProtection="1">
      <alignment horizontal="center" vertical="center"/>
    </xf>
    <xf numFmtId="0" fontId="1" fillId="8" borderId="28" xfId="0" applyFont="1" applyFill="1" applyBorder="1" applyAlignment="1" applyProtection="1">
      <alignment vertical="center"/>
    </xf>
    <xf numFmtId="0" fontId="1" fillId="8" borderId="55" xfId="0" applyFont="1" applyFill="1" applyBorder="1" applyAlignment="1" applyProtection="1">
      <alignment horizontal="center" vertical="center"/>
    </xf>
    <xf numFmtId="0" fontId="1" fillId="8" borderId="33" xfId="0" applyFont="1" applyFill="1" applyBorder="1" applyAlignment="1" applyProtection="1">
      <alignment horizontal="center" vertical="center"/>
      <protection hidden="1"/>
    </xf>
    <xf numFmtId="0" fontId="1" fillId="8" borderId="37" xfId="0" applyFont="1" applyFill="1" applyBorder="1" applyAlignment="1" applyProtection="1">
      <alignment horizontal="center" vertical="center"/>
    </xf>
    <xf numFmtId="0" fontId="1" fillId="8" borderId="38" xfId="0" applyFont="1" applyFill="1" applyBorder="1" applyAlignment="1" applyProtection="1">
      <alignment vertical="center"/>
    </xf>
    <xf numFmtId="0" fontId="1" fillId="8" borderId="39" xfId="0" applyFont="1" applyFill="1" applyBorder="1" applyAlignment="1" applyProtection="1">
      <alignment horizontal="center" vertical="center"/>
    </xf>
    <xf numFmtId="0" fontId="1" fillId="8" borderId="39" xfId="0" applyFont="1" applyFill="1" applyBorder="1" applyAlignment="1" applyProtection="1">
      <alignment horizontal="center" vertical="center"/>
      <protection hidden="1"/>
    </xf>
    <xf numFmtId="0" fontId="1" fillId="8" borderId="39" xfId="0" applyFont="1" applyFill="1" applyBorder="1" applyAlignment="1" applyProtection="1">
      <alignment horizontal="left" vertical="center" wrapText="1"/>
      <protection locked="0"/>
    </xf>
    <xf numFmtId="0" fontId="1" fillId="8" borderId="40" xfId="0" applyFont="1" applyFill="1" applyBorder="1" applyAlignment="1">
      <alignment horizontal="left" vertical="center" wrapText="1"/>
    </xf>
    <xf numFmtId="0" fontId="1" fillId="8" borderId="49" xfId="0" applyFont="1" applyFill="1" applyBorder="1" applyAlignment="1" applyProtection="1">
      <alignment horizontal="center" vertical="center"/>
    </xf>
    <xf numFmtId="0" fontId="1" fillId="8" borderId="50" xfId="0" applyFont="1" applyFill="1" applyBorder="1" applyAlignment="1" applyProtection="1">
      <alignment horizontal="center" vertical="center"/>
    </xf>
    <xf numFmtId="0" fontId="2" fillId="8" borderId="47" xfId="0" applyFont="1" applyFill="1" applyBorder="1" applyAlignment="1" applyProtection="1">
      <alignment vertical="center"/>
    </xf>
    <xf numFmtId="0" fontId="2" fillId="8" borderId="22" xfId="0" applyFont="1" applyFill="1" applyBorder="1" applyAlignment="1" applyProtection="1">
      <alignment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30" xfId="0" applyFont="1" applyFill="1" applyBorder="1" applyAlignment="1" applyProtection="1">
      <alignment horizontal="left" vertical="center" wrapText="1"/>
      <protection locked="0"/>
    </xf>
    <xf numFmtId="0" fontId="1" fillId="8" borderId="31" xfId="0" applyFont="1" applyFill="1" applyBorder="1" applyAlignment="1">
      <alignment horizontal="left" vertical="center" wrapText="1"/>
    </xf>
    <xf numFmtId="0" fontId="1" fillId="8" borderId="53" xfId="0" applyFont="1" applyFill="1" applyBorder="1" applyAlignment="1" applyProtection="1">
      <alignment horizontal="center" vertical="center"/>
    </xf>
    <xf numFmtId="0" fontId="1" fillId="8" borderId="36" xfId="0" applyFont="1" applyFill="1" applyBorder="1" applyAlignment="1" applyProtection="1">
      <alignment vertical="center"/>
    </xf>
    <xf numFmtId="0" fontId="1" fillId="8" borderId="47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1" fillId="8" borderId="48" xfId="0" applyFont="1" applyFill="1" applyBorder="1" applyAlignment="1" applyProtection="1">
      <alignment horizontal="center" vertical="center"/>
    </xf>
    <xf numFmtId="0" fontId="2" fillId="8" borderId="51" xfId="0" applyFont="1" applyFill="1" applyBorder="1" applyAlignment="1" applyProtection="1">
      <alignment vertical="center"/>
    </xf>
    <xf numFmtId="0" fontId="1" fillId="8" borderId="39" xfId="0" quotePrefix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left" vertical="center"/>
    </xf>
  </cellXfs>
  <cellStyles count="5">
    <cellStyle name="Hyperlink" xfId="4" builtinId="8"/>
    <cellStyle name="Normal" xfId="0" builtinId="0"/>
    <cellStyle name="Normal 5" xfId="2" xr:uid="{00000000-0005-0000-0000-000002000000}"/>
    <cellStyle name="Subtopic title 2" xfId="3" xr:uid="{00000000-0005-0000-0000-000003000000}"/>
    <cellStyle name="Topic title" xfId="1" xr:uid="{00000000-0005-0000-0000-000004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CC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82%20ECLC\ECLC%20v2.0%20EVERYTHING\02%20ECLC%20v2.0%20Worksheet%20-%20Edit\ECLC%20V2%20Worksheet%208.22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ECLC Worksheet"/>
      <sheetName val="Data Validation"/>
      <sheetName val="ResponsibleParty"/>
    </sheetNames>
    <sheetDataSet>
      <sheetData sheetId="0" refreshError="1"/>
      <sheetData sheetId="1">
        <row r="6">
          <cell r="B6" t="str">
            <v>SITE PLANNING AND DEVELOPMENT (SP)</v>
          </cell>
        </row>
        <row r="26">
          <cell r="B26" t="str">
            <v>CONSTRUCTION WASTE MANAGEMENT (CW)</v>
          </cell>
        </row>
        <row r="34">
          <cell r="B34" t="str">
            <v>RESOURCE EFFICIENCY (RE)</v>
          </cell>
        </row>
        <row r="46">
          <cell r="B46" t="str">
            <v>DURABILITY AND WATER MANAGEMENT  (DU)</v>
          </cell>
        </row>
        <row r="56">
          <cell r="B56" t="str">
            <v>INDOOR ENVIRONMENTAL QUALITY  (IEQ)</v>
          </cell>
        </row>
        <row r="93">
          <cell r="B93" t="str">
            <v>HIGH PERFORMANCE BUILDING ENVELOPE  (BE)</v>
          </cell>
        </row>
        <row r="121">
          <cell r="B121" t="str">
            <v>ENERGY EFFICIENT SYSTEMS (ES)</v>
          </cell>
        </row>
        <row r="174">
          <cell r="B174" t="str">
            <v>WATER EFFICIENCY (WE)</v>
          </cell>
        </row>
        <row r="189">
          <cell r="B189" t="str">
            <v>EDUCATION AND OPERATIONS (EO)</v>
          </cell>
        </row>
        <row r="203">
          <cell r="B203" t="str">
            <v>INNOVATION  (IN)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zoomScaleNormal="100" workbookViewId="0">
      <selection activeCell="B3" sqref="B3:F3"/>
    </sheetView>
  </sheetViews>
  <sheetFormatPr defaultRowHeight="14.5" x14ac:dyDescent="0.35"/>
  <cols>
    <col min="1" max="1" width="25.453125" style="319" customWidth="1"/>
    <col min="2" max="2" width="5.36328125" style="319" customWidth="1"/>
    <col min="3" max="3" width="22.08984375" style="319" customWidth="1"/>
    <col min="4" max="4" width="9.54296875" style="319" customWidth="1"/>
    <col min="5" max="6" width="8.7265625" style="319"/>
    <col min="7" max="7" width="27.26953125" style="319" customWidth="1"/>
    <col min="8" max="8" width="29.81640625" style="319" customWidth="1"/>
    <col min="9" max="16384" width="8.7265625" style="319"/>
  </cols>
  <sheetData>
    <row r="1" spans="1:7" ht="30" customHeight="1" x14ac:dyDescent="0.35">
      <c r="A1" s="317" t="s">
        <v>362</v>
      </c>
      <c r="B1" s="317"/>
      <c r="C1" s="317"/>
      <c r="D1" s="317"/>
      <c r="E1" s="317"/>
      <c r="F1" s="317"/>
      <c r="G1" s="318"/>
    </row>
    <row r="2" spans="1:7" x14ac:dyDescent="0.35">
      <c r="A2" s="166" t="s">
        <v>345</v>
      </c>
      <c r="B2" s="167"/>
      <c r="C2" s="167"/>
      <c r="D2" s="167"/>
      <c r="E2" s="167"/>
      <c r="F2" s="168"/>
      <c r="G2" s="320"/>
    </row>
    <row r="3" spans="1:7" x14ac:dyDescent="0.35">
      <c r="A3" s="321" t="s">
        <v>346</v>
      </c>
      <c r="B3" s="169"/>
      <c r="C3" s="169"/>
      <c r="D3" s="169"/>
      <c r="E3" s="169"/>
      <c r="F3" s="170"/>
      <c r="G3" s="320"/>
    </row>
    <row r="4" spans="1:7" x14ac:dyDescent="0.35">
      <c r="A4" s="322" t="s">
        <v>347</v>
      </c>
      <c r="B4" s="164"/>
      <c r="C4" s="164"/>
      <c r="D4" s="164"/>
      <c r="E4" s="164"/>
      <c r="F4" s="165"/>
      <c r="G4" s="320"/>
    </row>
    <row r="5" spans="1:7" x14ac:dyDescent="0.35">
      <c r="A5" s="322" t="s">
        <v>348</v>
      </c>
      <c r="B5" s="164"/>
      <c r="C5" s="164"/>
      <c r="D5" s="164"/>
      <c r="E5" s="164"/>
      <c r="F5" s="165"/>
      <c r="G5" s="320"/>
    </row>
    <row r="6" spans="1:7" x14ac:dyDescent="0.35">
      <c r="A6" s="322" t="s">
        <v>349</v>
      </c>
      <c r="B6" s="164"/>
      <c r="C6" s="164"/>
      <c r="D6" s="164"/>
      <c r="E6" s="164"/>
      <c r="F6" s="165"/>
      <c r="G6" s="320"/>
    </row>
    <row r="7" spans="1:7" x14ac:dyDescent="0.35">
      <c r="A7" s="323" t="s">
        <v>350</v>
      </c>
      <c r="B7" s="171"/>
      <c r="C7" s="171"/>
      <c r="D7" s="171"/>
      <c r="E7" s="171"/>
      <c r="F7" s="172"/>
      <c r="G7" s="320"/>
    </row>
    <row r="8" spans="1:7" x14ac:dyDescent="0.35">
      <c r="A8" s="324"/>
      <c r="B8" s="325"/>
      <c r="C8" s="325"/>
      <c r="D8" s="325"/>
      <c r="E8" s="325"/>
      <c r="F8" s="326"/>
      <c r="G8" s="320"/>
    </row>
    <row r="9" spans="1:7" x14ac:dyDescent="0.35">
      <c r="A9" s="327" t="s">
        <v>351</v>
      </c>
      <c r="B9" s="173"/>
      <c r="C9" s="173"/>
      <c r="D9" s="173"/>
      <c r="E9" s="173"/>
      <c r="F9" s="174"/>
      <c r="G9" s="320"/>
    </row>
    <row r="10" spans="1:7" x14ac:dyDescent="0.35">
      <c r="A10" s="322" t="s">
        <v>352</v>
      </c>
      <c r="B10" s="175"/>
      <c r="C10" s="175"/>
      <c r="D10" s="175"/>
      <c r="E10" s="175"/>
      <c r="F10" s="176"/>
      <c r="G10" s="320"/>
    </row>
    <row r="11" spans="1:7" x14ac:dyDescent="0.35">
      <c r="A11" s="323" t="s">
        <v>353</v>
      </c>
      <c r="B11" s="171"/>
      <c r="C11" s="171"/>
      <c r="D11" s="171"/>
      <c r="E11" s="171"/>
      <c r="F11" s="172"/>
      <c r="G11" s="320"/>
    </row>
    <row r="12" spans="1:7" x14ac:dyDescent="0.35">
      <c r="A12" s="202"/>
      <c r="B12" s="202"/>
      <c r="C12" s="202"/>
      <c r="D12" s="202"/>
      <c r="E12" s="202"/>
      <c r="F12" s="202"/>
      <c r="G12" s="320"/>
    </row>
    <row r="13" spans="1:7" x14ac:dyDescent="0.35">
      <c r="A13" s="180" t="s">
        <v>354</v>
      </c>
      <c r="B13" s="181"/>
      <c r="C13" s="182"/>
      <c r="D13" s="66" t="s">
        <v>355</v>
      </c>
      <c r="E13" s="67" t="s">
        <v>356</v>
      </c>
      <c r="F13" s="68" t="s">
        <v>357</v>
      </c>
      <c r="G13" s="320"/>
    </row>
    <row r="14" spans="1:7" x14ac:dyDescent="0.35">
      <c r="A14" s="183"/>
      <c r="B14" s="184"/>
      <c r="C14" s="185"/>
      <c r="D14" s="69">
        <v>100</v>
      </c>
      <c r="E14" s="70">
        <v>150</v>
      </c>
      <c r="F14" s="71">
        <v>200</v>
      </c>
      <c r="G14" s="320"/>
    </row>
    <row r="15" spans="1:7" x14ac:dyDescent="0.35">
      <c r="A15" s="202"/>
      <c r="B15" s="202"/>
      <c r="C15" s="202"/>
      <c r="D15" s="202"/>
      <c r="E15" s="202"/>
      <c r="F15" s="202"/>
      <c r="G15" s="320"/>
    </row>
    <row r="16" spans="1:7" ht="15" customHeight="1" x14ac:dyDescent="0.35">
      <c r="A16" s="186" t="s">
        <v>358</v>
      </c>
      <c r="B16" s="187"/>
      <c r="C16" s="188"/>
      <c r="D16" s="177" t="s">
        <v>359</v>
      </c>
      <c r="E16" s="178"/>
      <c r="F16" s="179"/>
      <c r="G16" s="320"/>
    </row>
    <row r="17" spans="1:7" x14ac:dyDescent="0.35">
      <c r="A17" s="189"/>
      <c r="B17" s="190"/>
      <c r="C17" s="191"/>
      <c r="D17" s="72" t="s">
        <v>3</v>
      </c>
      <c r="E17" s="73" t="s">
        <v>4</v>
      </c>
      <c r="F17" s="71" t="s">
        <v>360</v>
      </c>
      <c r="G17" s="320"/>
    </row>
    <row r="18" spans="1:7" x14ac:dyDescent="0.35">
      <c r="A18" s="155" t="str">
        <f>'[1]ECLC Worksheet'!B6</f>
        <v>SITE PLANNING AND DEVELOPMENT (SP)</v>
      </c>
      <c r="B18" s="156"/>
      <c r="C18" s="157"/>
      <c r="D18" s="142">
        <f>Worksheet!D26</f>
        <v>0</v>
      </c>
      <c r="E18" s="143">
        <f>Worksheet!E26</f>
        <v>0</v>
      </c>
      <c r="F18" s="144">
        <f>Worksheet!F26</f>
        <v>0</v>
      </c>
      <c r="G18" s="320"/>
    </row>
    <row r="19" spans="1:7" x14ac:dyDescent="0.35">
      <c r="A19" s="158" t="str">
        <f>'[1]ECLC Worksheet'!B26</f>
        <v>CONSTRUCTION WASTE MANAGEMENT (CW)</v>
      </c>
      <c r="B19" s="159"/>
      <c r="C19" s="160"/>
      <c r="D19" s="145">
        <f>Worksheet!D36</f>
        <v>0</v>
      </c>
      <c r="E19" s="146">
        <f>Worksheet!E36</f>
        <v>0</v>
      </c>
      <c r="F19" s="147">
        <f>Worksheet!F36</f>
        <v>0</v>
      </c>
      <c r="G19" s="320"/>
    </row>
    <row r="20" spans="1:7" x14ac:dyDescent="0.35">
      <c r="A20" s="158" t="str">
        <f>'[1]ECLC Worksheet'!B34</f>
        <v>RESOURCE EFFICIENCY (RE)</v>
      </c>
      <c r="B20" s="159"/>
      <c r="C20" s="160"/>
      <c r="D20" s="145">
        <f>Worksheet!D90</f>
        <v>0</v>
      </c>
      <c r="E20" s="146">
        <f>Worksheet!E90</f>
        <v>0</v>
      </c>
      <c r="F20" s="147">
        <f>Worksheet!F90</f>
        <v>0</v>
      </c>
      <c r="G20" s="320"/>
    </row>
    <row r="21" spans="1:7" x14ac:dyDescent="0.35">
      <c r="A21" s="161" t="str">
        <f>'[1]ECLC Worksheet'!B46</f>
        <v>DURABILITY AND WATER MANAGEMENT  (DU)</v>
      </c>
      <c r="B21" s="162"/>
      <c r="C21" s="163"/>
      <c r="D21" s="145">
        <f>Worksheet!D98</f>
        <v>0</v>
      </c>
      <c r="E21" s="146">
        <f>Worksheet!E98</f>
        <v>0</v>
      </c>
      <c r="F21" s="147">
        <f>Worksheet!F98</f>
        <v>0</v>
      </c>
      <c r="G21" s="320"/>
    </row>
    <row r="22" spans="1:7" x14ac:dyDescent="0.35">
      <c r="A22" s="161" t="str">
        <f>'[1]ECLC Worksheet'!B56</f>
        <v>INDOOR ENVIRONMENTAL QUALITY  (IEQ)</v>
      </c>
      <c r="B22" s="162"/>
      <c r="C22" s="163"/>
      <c r="D22" s="145">
        <f>Worksheet!D148</f>
        <v>0</v>
      </c>
      <c r="E22" s="146">
        <f>Worksheet!E148</f>
        <v>0</v>
      </c>
      <c r="F22" s="147">
        <f>Worksheet!F148</f>
        <v>0</v>
      </c>
      <c r="G22" s="320"/>
    </row>
    <row r="23" spans="1:7" x14ac:dyDescent="0.35">
      <c r="A23" s="161" t="str">
        <f>'[1]ECLC Worksheet'!B93</f>
        <v>HIGH PERFORMANCE BUILDING ENVELOPE  (BE)</v>
      </c>
      <c r="B23" s="162"/>
      <c r="C23" s="163"/>
      <c r="D23" s="145">
        <f>Worksheet!D183</f>
        <v>0</v>
      </c>
      <c r="E23" s="146">
        <f>Worksheet!E183</f>
        <v>0</v>
      </c>
      <c r="F23" s="147">
        <f>Worksheet!F183</f>
        <v>0</v>
      </c>
      <c r="G23" s="320"/>
    </row>
    <row r="24" spans="1:7" x14ac:dyDescent="0.35">
      <c r="A24" s="161" t="str">
        <f>'[1]ECLC Worksheet'!B121</f>
        <v>ENERGY EFFICIENT SYSTEMS (ES)</v>
      </c>
      <c r="B24" s="162"/>
      <c r="C24" s="163"/>
      <c r="D24" s="145">
        <f>Worksheet!D255</f>
        <v>0</v>
      </c>
      <c r="E24" s="146">
        <f>Worksheet!E255</f>
        <v>0</v>
      </c>
      <c r="F24" s="147">
        <f>Worksheet!F255</f>
        <v>0</v>
      </c>
      <c r="G24" s="320"/>
    </row>
    <row r="25" spans="1:7" x14ac:dyDescent="0.35">
      <c r="A25" s="161" t="str">
        <f>'[1]ECLC Worksheet'!B174</f>
        <v>WATER EFFICIENCY (WE)</v>
      </c>
      <c r="B25" s="162"/>
      <c r="C25" s="163"/>
      <c r="D25" s="145">
        <f>Worksheet!D278</f>
        <v>0</v>
      </c>
      <c r="E25" s="146">
        <f>Worksheet!E278</f>
        <v>0</v>
      </c>
      <c r="F25" s="147">
        <f>Worksheet!F278</f>
        <v>0</v>
      </c>
      <c r="G25" s="320"/>
    </row>
    <row r="26" spans="1:7" x14ac:dyDescent="0.35">
      <c r="A26" s="161" t="str">
        <f>'[1]ECLC Worksheet'!B189</f>
        <v>EDUCATION AND OPERATIONS (EO)</v>
      </c>
      <c r="B26" s="162"/>
      <c r="C26" s="163"/>
      <c r="D26" s="145">
        <f>Worksheet!D288</f>
        <v>0</v>
      </c>
      <c r="E26" s="146">
        <f>Worksheet!E288</f>
        <v>0</v>
      </c>
      <c r="F26" s="147">
        <f>Worksheet!F288</f>
        <v>0</v>
      </c>
      <c r="G26" s="320"/>
    </row>
    <row r="27" spans="1:7" x14ac:dyDescent="0.35">
      <c r="A27" s="192" t="str">
        <f>'[1]ECLC Worksheet'!B203</f>
        <v>INNOVATION  (IN)</v>
      </c>
      <c r="B27" s="193"/>
      <c r="C27" s="194"/>
      <c r="D27" s="148">
        <f>Worksheet!D293</f>
        <v>0</v>
      </c>
      <c r="E27" s="149">
        <f>Worksheet!E293</f>
        <v>0</v>
      </c>
      <c r="F27" s="150">
        <f>Worksheet!F293</f>
        <v>0</v>
      </c>
      <c r="G27" s="320"/>
    </row>
    <row r="28" spans="1:7" x14ac:dyDescent="0.35">
      <c r="A28" s="195" t="s">
        <v>361</v>
      </c>
      <c r="B28" s="196"/>
      <c r="C28" s="197"/>
      <c r="D28" s="151">
        <f>SUM(D18:D27)</f>
        <v>0</v>
      </c>
      <c r="E28" s="152">
        <f>SUM(E18:E27)</f>
        <v>0</v>
      </c>
      <c r="F28" s="153">
        <f>SUM(F18:F27)</f>
        <v>0</v>
      </c>
      <c r="G28" s="320"/>
    </row>
    <row r="29" spans="1:7" x14ac:dyDescent="0.35">
      <c r="A29" s="198"/>
      <c r="B29" s="198"/>
      <c r="C29" s="198"/>
      <c r="D29" s="198"/>
      <c r="E29" s="198"/>
      <c r="F29" s="198"/>
      <c r="G29" s="320"/>
    </row>
    <row r="30" spans="1:7" x14ac:dyDescent="0.35">
      <c r="A30" s="199" t="s">
        <v>366</v>
      </c>
      <c r="B30" s="199"/>
      <c r="C30" s="200"/>
      <c r="D30" s="201" t="str">
        <f>IF(F28&gt;199,"Platinum",IF(F28&gt;149,"Gold",IF(F28&gt;99,"Certified","Not enough points to certify")))</f>
        <v>Not enough points to certify</v>
      </c>
      <c r="E30" s="202"/>
      <c r="F30" s="203"/>
      <c r="G30" s="320"/>
    </row>
    <row r="31" spans="1:7" x14ac:dyDescent="0.35">
      <c r="A31" s="328"/>
      <c r="B31" s="328"/>
      <c r="C31" s="328"/>
      <c r="D31" s="328"/>
      <c r="E31" s="328"/>
      <c r="F31" s="328"/>
      <c r="G31" s="320"/>
    </row>
    <row r="32" spans="1:7" ht="27" customHeight="1" x14ac:dyDescent="0.35">
      <c r="A32" s="329" t="s">
        <v>367</v>
      </c>
      <c r="B32" s="329"/>
      <c r="C32" s="329"/>
      <c r="D32" s="329"/>
      <c r="E32" s="329"/>
      <c r="F32" s="329"/>
      <c r="G32" s="320"/>
    </row>
    <row r="33" spans="1:6" x14ac:dyDescent="0.35">
      <c r="A33" s="330"/>
      <c r="B33" s="330"/>
      <c r="C33" s="330"/>
      <c r="D33" s="330"/>
      <c r="E33" s="330"/>
      <c r="F33" s="330"/>
    </row>
    <row r="34" spans="1:6" ht="36" customHeight="1" x14ac:dyDescent="0.35">
      <c r="A34" s="334"/>
      <c r="B34" s="330"/>
      <c r="C34" s="334"/>
      <c r="D34" s="330"/>
      <c r="E34" s="335"/>
      <c r="F34" s="335"/>
    </row>
    <row r="35" spans="1:6" s="331" customFormat="1" ht="12" x14ac:dyDescent="0.3">
      <c r="A35" s="331" t="s">
        <v>368</v>
      </c>
      <c r="B35" s="330"/>
      <c r="C35" s="331" t="s">
        <v>369</v>
      </c>
      <c r="D35" s="330"/>
      <c r="E35" s="332" t="s">
        <v>370</v>
      </c>
      <c r="F35" s="332"/>
    </row>
    <row r="36" spans="1:6" x14ac:dyDescent="0.35">
      <c r="A36" s="330"/>
      <c r="B36" s="330"/>
      <c r="C36" s="330"/>
      <c r="D36" s="330"/>
      <c r="E36" s="330"/>
      <c r="F36" s="330"/>
    </row>
    <row r="37" spans="1:6" ht="36" customHeight="1" x14ac:dyDescent="0.35">
      <c r="A37" s="334"/>
      <c r="B37" s="330"/>
      <c r="C37" s="334"/>
      <c r="D37" s="330"/>
      <c r="E37" s="335"/>
      <c r="F37" s="335"/>
    </row>
    <row r="38" spans="1:6" s="331" customFormat="1" ht="12" x14ac:dyDescent="0.3">
      <c r="A38" s="331" t="s">
        <v>371</v>
      </c>
      <c r="B38" s="330"/>
      <c r="C38" s="331" t="s">
        <v>369</v>
      </c>
      <c r="D38" s="330"/>
      <c r="E38" s="333" t="s">
        <v>370</v>
      </c>
      <c r="F38" s="333"/>
    </row>
    <row r="39" spans="1:6" x14ac:dyDescent="0.35">
      <c r="A39" s="330"/>
      <c r="B39" s="330"/>
      <c r="C39" s="330"/>
      <c r="D39" s="330"/>
      <c r="E39" s="330"/>
      <c r="F39" s="330"/>
    </row>
    <row r="40" spans="1:6" ht="36" customHeight="1" x14ac:dyDescent="0.35">
      <c r="A40" s="334"/>
      <c r="C40" s="334"/>
      <c r="D40" s="330"/>
      <c r="E40" s="335"/>
      <c r="F40" s="335"/>
    </row>
    <row r="41" spans="1:6" s="331" customFormat="1" ht="12" x14ac:dyDescent="0.3">
      <c r="A41" s="331" t="s">
        <v>372</v>
      </c>
      <c r="C41" s="331" t="s">
        <v>369</v>
      </c>
      <c r="D41" s="330"/>
      <c r="E41" s="333" t="s">
        <v>370</v>
      </c>
      <c r="F41" s="333"/>
    </row>
  </sheetData>
  <sheetProtection password="DE25" sheet="1" selectLockedCells="1"/>
  <mergeCells count="46">
    <mergeCell ref="A23:C23"/>
    <mergeCell ref="A24:C24"/>
    <mergeCell ref="A25:C25"/>
    <mergeCell ref="A26:C26"/>
    <mergeCell ref="E37:F37"/>
    <mergeCell ref="A36:F36"/>
    <mergeCell ref="A27:C27"/>
    <mergeCell ref="A28:C28"/>
    <mergeCell ref="A29:F29"/>
    <mergeCell ref="A30:C30"/>
    <mergeCell ref="E35:F35"/>
    <mergeCell ref="E34:F34"/>
    <mergeCell ref="A33:F33"/>
    <mergeCell ref="A31:F31"/>
    <mergeCell ref="D30:F30"/>
    <mergeCell ref="A32:F32"/>
    <mergeCell ref="D16:F16"/>
    <mergeCell ref="A13:C14"/>
    <mergeCell ref="A12:F12"/>
    <mergeCell ref="A15:F15"/>
    <mergeCell ref="A16:C17"/>
    <mergeCell ref="B7:F7"/>
    <mergeCell ref="A8:F8"/>
    <mergeCell ref="B9:F9"/>
    <mergeCell ref="B10:F10"/>
    <mergeCell ref="B11:F11"/>
    <mergeCell ref="B6:F6"/>
    <mergeCell ref="A1:F1"/>
    <mergeCell ref="A2:F2"/>
    <mergeCell ref="B3:F3"/>
    <mergeCell ref="B4:F4"/>
    <mergeCell ref="B5:F5"/>
    <mergeCell ref="A18:C18"/>
    <mergeCell ref="A19:C19"/>
    <mergeCell ref="A20:C20"/>
    <mergeCell ref="A21:C21"/>
    <mergeCell ref="A22:C22"/>
    <mergeCell ref="E38:F38"/>
    <mergeCell ref="E41:F41"/>
    <mergeCell ref="D34:D35"/>
    <mergeCell ref="B34:B35"/>
    <mergeCell ref="B37:B38"/>
    <mergeCell ref="D37:D38"/>
    <mergeCell ref="D40:D41"/>
    <mergeCell ref="E40:F40"/>
    <mergeCell ref="A39:F39"/>
  </mergeCells>
  <conditionalFormatting sqref="E13:F14">
    <cfRule type="expression" dxfId="2" priority="1">
      <formula>#REF!=#REF!</formula>
    </cfRule>
  </conditionalFormatting>
  <conditionalFormatting sqref="D13:D14 F13:F14">
    <cfRule type="expression" dxfId="1" priority="2">
      <formula>#REF!=#REF!</formula>
    </cfRule>
  </conditionalFormatting>
  <conditionalFormatting sqref="D13:E14">
    <cfRule type="expression" dxfId="0" priority="3">
      <formula>#REF!=#REF!</formula>
    </cfRule>
  </conditionalFormatting>
  <dataValidations count="1">
    <dataValidation type="list" allowBlank="1" showInputMessage="1" showErrorMessage="1" sqref="B9:F9" xr:uid="{00000000-0002-0000-0000-000000000000}">
      <formula1>$K$1:$K$3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98" sqref="B298"/>
    </sheetView>
  </sheetViews>
  <sheetFormatPr defaultRowHeight="14.5" x14ac:dyDescent="0.35"/>
  <cols>
    <col min="1" max="1" width="9.7265625" customWidth="1"/>
    <col min="2" max="2" width="92.90625" customWidth="1"/>
    <col min="3" max="3" width="7.453125" customWidth="1"/>
    <col min="4" max="5" width="8.1796875" customWidth="1"/>
    <col min="6" max="6" width="8.7265625" customWidth="1"/>
    <col min="7" max="7" width="21.1796875" customWidth="1"/>
    <col min="8" max="8" width="19.26953125" customWidth="1"/>
    <col min="10" max="10" width="0" hidden="1" customWidth="1"/>
  </cols>
  <sheetData>
    <row r="1" spans="1:10" ht="23.5" x14ac:dyDescent="0.35">
      <c r="A1" s="307"/>
      <c r="B1" s="76" t="s">
        <v>363</v>
      </c>
      <c r="C1" s="74"/>
      <c r="D1" s="74"/>
      <c r="E1" s="74"/>
      <c r="F1" s="74"/>
      <c r="G1" s="74"/>
      <c r="H1" s="74"/>
    </row>
    <row r="2" spans="1:10" ht="23.5" x14ac:dyDescent="0.35">
      <c r="A2" s="307"/>
      <c r="B2" s="75" t="s">
        <v>341</v>
      </c>
      <c r="C2" s="281" t="s">
        <v>459</v>
      </c>
      <c r="D2" s="282" t="s">
        <v>0</v>
      </c>
      <c r="E2" s="283"/>
      <c r="F2" s="284"/>
      <c r="G2" s="271" t="s">
        <v>1</v>
      </c>
      <c r="H2" s="274" t="s">
        <v>2</v>
      </c>
    </row>
    <row r="3" spans="1:10" x14ac:dyDescent="0.35">
      <c r="A3" s="307"/>
      <c r="B3" s="77"/>
      <c r="C3" s="281"/>
      <c r="D3" s="1">
        <f>D294</f>
        <v>0</v>
      </c>
      <c r="E3" s="1">
        <f>E294</f>
        <v>0</v>
      </c>
      <c r="F3" s="1">
        <f>F294</f>
        <v>0</v>
      </c>
      <c r="G3" s="272"/>
      <c r="H3" s="275"/>
    </row>
    <row r="4" spans="1:10" x14ac:dyDescent="0.35">
      <c r="A4" s="307"/>
      <c r="B4" s="78" t="s">
        <v>365</v>
      </c>
      <c r="C4" s="281"/>
      <c r="D4" s="277" t="s">
        <v>3</v>
      </c>
      <c r="E4" s="277" t="s">
        <v>4</v>
      </c>
      <c r="F4" s="279" t="s">
        <v>377</v>
      </c>
      <c r="G4" s="272"/>
      <c r="H4" s="275"/>
    </row>
    <row r="5" spans="1:10" x14ac:dyDescent="0.35">
      <c r="A5" s="154"/>
      <c r="B5" s="2" t="s">
        <v>364</v>
      </c>
      <c r="C5" s="281"/>
      <c r="D5" s="278"/>
      <c r="E5" s="278"/>
      <c r="F5" s="280"/>
      <c r="G5" s="273"/>
      <c r="H5" s="276"/>
    </row>
    <row r="6" spans="1:10" x14ac:dyDescent="0.35">
      <c r="A6" s="53" t="s">
        <v>5</v>
      </c>
      <c r="B6" s="53"/>
      <c r="C6" s="54"/>
      <c r="D6" s="54"/>
      <c r="E6" s="54"/>
      <c r="F6" s="54"/>
      <c r="G6" s="55"/>
      <c r="H6" s="55"/>
    </row>
    <row r="7" spans="1:10" x14ac:dyDescent="0.35">
      <c r="A7" s="336" t="s">
        <v>6</v>
      </c>
      <c r="B7" s="337" t="s">
        <v>7</v>
      </c>
      <c r="C7" s="338" t="s">
        <v>8</v>
      </c>
      <c r="D7" s="339"/>
      <c r="E7" s="339" t="s">
        <v>9</v>
      </c>
      <c r="F7" s="340"/>
      <c r="G7" s="341"/>
      <c r="H7" s="342"/>
      <c r="J7" t="s">
        <v>343</v>
      </c>
    </row>
    <row r="8" spans="1:10" x14ac:dyDescent="0.35">
      <c r="A8" s="343" t="s">
        <v>10</v>
      </c>
      <c r="B8" s="344" t="s">
        <v>11</v>
      </c>
      <c r="C8" s="345" t="s">
        <v>8</v>
      </c>
      <c r="D8" s="346"/>
      <c r="E8" s="346" t="s">
        <v>9</v>
      </c>
      <c r="F8" s="347"/>
      <c r="G8" s="348"/>
      <c r="H8" s="349"/>
      <c r="J8" t="s">
        <v>344</v>
      </c>
    </row>
    <row r="9" spans="1:10" x14ac:dyDescent="0.35">
      <c r="A9" s="343" t="s">
        <v>12</v>
      </c>
      <c r="B9" s="350" t="s">
        <v>233</v>
      </c>
      <c r="C9" s="345" t="s">
        <v>8</v>
      </c>
      <c r="D9" s="346"/>
      <c r="E9" s="346" t="s">
        <v>9</v>
      </c>
      <c r="F9" s="347"/>
      <c r="G9" s="348"/>
      <c r="H9" s="349"/>
      <c r="J9" t="s">
        <v>342</v>
      </c>
    </row>
    <row r="10" spans="1:10" x14ac:dyDescent="0.35">
      <c r="A10" s="351" t="s">
        <v>13</v>
      </c>
      <c r="B10" s="352" t="s">
        <v>14</v>
      </c>
      <c r="C10" s="353" t="s">
        <v>8</v>
      </c>
      <c r="D10" s="354"/>
      <c r="E10" s="354" t="s">
        <v>9</v>
      </c>
      <c r="F10" s="355"/>
      <c r="G10" s="348"/>
      <c r="H10" s="349"/>
    </row>
    <row r="11" spans="1:10" x14ac:dyDescent="0.35">
      <c r="A11" s="343" t="s">
        <v>234</v>
      </c>
      <c r="B11" s="350" t="s">
        <v>235</v>
      </c>
      <c r="C11" s="345" t="s">
        <v>8</v>
      </c>
      <c r="D11" s="346"/>
      <c r="E11" s="346" t="s">
        <v>9</v>
      </c>
      <c r="F11" s="347"/>
      <c r="G11" s="348"/>
      <c r="H11" s="349"/>
    </row>
    <row r="12" spans="1:10" x14ac:dyDescent="0.35">
      <c r="A12" s="94" t="s">
        <v>15</v>
      </c>
      <c r="B12" s="95" t="s">
        <v>236</v>
      </c>
      <c r="C12" s="96">
        <v>5</v>
      </c>
      <c r="D12" s="9"/>
      <c r="E12" s="9"/>
      <c r="F12" s="10"/>
      <c r="G12" s="35"/>
      <c r="H12" s="36"/>
    </row>
    <row r="13" spans="1:10" x14ac:dyDescent="0.35">
      <c r="A13" s="97" t="s">
        <v>16</v>
      </c>
      <c r="B13" s="98" t="s">
        <v>17</v>
      </c>
      <c r="C13" s="99">
        <v>2</v>
      </c>
      <c r="D13" s="14"/>
      <c r="E13" s="14"/>
      <c r="F13" s="15"/>
      <c r="G13" s="11"/>
      <c r="H13" s="12"/>
    </row>
    <row r="14" spans="1:10" x14ac:dyDescent="0.35">
      <c r="A14" s="97" t="s">
        <v>18</v>
      </c>
      <c r="B14" s="98" t="s">
        <v>237</v>
      </c>
      <c r="C14" s="100">
        <v>15</v>
      </c>
      <c r="D14" s="14"/>
      <c r="E14" s="14"/>
      <c r="F14" s="15"/>
      <c r="G14" s="11"/>
      <c r="H14" s="12"/>
    </row>
    <row r="15" spans="1:10" x14ac:dyDescent="0.35">
      <c r="A15" s="101" t="s">
        <v>19</v>
      </c>
      <c r="B15" s="102" t="s">
        <v>238</v>
      </c>
      <c r="C15" s="103">
        <v>5</v>
      </c>
      <c r="D15" s="19"/>
      <c r="E15" s="19"/>
      <c r="F15" s="18"/>
      <c r="G15" s="20"/>
      <c r="H15" s="12"/>
    </row>
    <row r="16" spans="1:10" x14ac:dyDescent="0.35">
      <c r="A16" s="97" t="s">
        <v>21</v>
      </c>
      <c r="B16" s="98" t="s">
        <v>25</v>
      </c>
      <c r="C16" s="100">
        <v>2</v>
      </c>
      <c r="D16" s="14"/>
      <c r="E16" s="14"/>
      <c r="F16" s="15"/>
      <c r="G16" s="11"/>
      <c r="H16" s="17"/>
    </row>
    <row r="17" spans="1:8" x14ac:dyDescent="0.35">
      <c r="A17" s="101" t="s">
        <v>239</v>
      </c>
      <c r="B17" s="104" t="s">
        <v>27</v>
      </c>
      <c r="C17" s="240" t="s">
        <v>23</v>
      </c>
      <c r="D17" s="240"/>
      <c r="E17" s="240"/>
      <c r="F17" s="240"/>
      <c r="G17" s="11"/>
      <c r="H17" s="12"/>
    </row>
    <row r="18" spans="1:8" x14ac:dyDescent="0.35">
      <c r="A18" s="204"/>
      <c r="B18" s="105" t="s">
        <v>240</v>
      </c>
      <c r="C18" s="100">
        <v>3</v>
      </c>
      <c r="D18" s="233"/>
      <c r="E18" s="233"/>
      <c r="F18" s="244"/>
      <c r="G18" s="226"/>
      <c r="H18" s="229"/>
    </row>
    <row r="19" spans="1:8" x14ac:dyDescent="0.35">
      <c r="A19" s="205"/>
      <c r="B19" s="106" t="s">
        <v>241</v>
      </c>
      <c r="C19" s="100">
        <v>2</v>
      </c>
      <c r="D19" s="234"/>
      <c r="E19" s="234"/>
      <c r="F19" s="252"/>
      <c r="G19" s="228"/>
      <c r="H19" s="231"/>
    </row>
    <row r="20" spans="1:8" x14ac:dyDescent="0.35">
      <c r="A20" s="97" t="s">
        <v>22</v>
      </c>
      <c r="B20" s="98" t="s">
        <v>30</v>
      </c>
      <c r="C20" s="100">
        <v>1</v>
      </c>
      <c r="D20" s="14"/>
      <c r="E20" s="14"/>
      <c r="F20" s="15"/>
      <c r="G20" s="11"/>
      <c r="H20" s="12"/>
    </row>
    <row r="21" spans="1:8" x14ac:dyDescent="0.35">
      <c r="A21" s="94" t="s">
        <v>24</v>
      </c>
      <c r="B21" s="107" t="s">
        <v>242</v>
      </c>
      <c r="C21" s="140">
        <v>5</v>
      </c>
      <c r="D21" s="9"/>
      <c r="E21" s="9"/>
      <c r="F21" s="10"/>
      <c r="G21" s="23"/>
      <c r="H21" s="17"/>
    </row>
    <row r="22" spans="1:8" x14ac:dyDescent="0.35">
      <c r="A22" s="97" t="s">
        <v>26</v>
      </c>
      <c r="B22" s="108" t="s">
        <v>32</v>
      </c>
      <c r="C22" s="100">
        <v>5</v>
      </c>
      <c r="D22" s="14"/>
      <c r="E22" s="14"/>
      <c r="F22" s="15"/>
      <c r="G22" s="24"/>
      <c r="H22" s="25"/>
    </row>
    <row r="23" spans="1:8" x14ac:dyDescent="0.35">
      <c r="A23" s="97" t="s">
        <v>28</v>
      </c>
      <c r="B23" s="98" t="s">
        <v>243</v>
      </c>
      <c r="C23" s="100">
        <v>5</v>
      </c>
      <c r="D23" s="14"/>
      <c r="E23" s="14"/>
      <c r="F23" s="15"/>
      <c r="G23" s="11"/>
      <c r="H23" s="12"/>
    </row>
    <row r="24" spans="1:8" x14ac:dyDescent="0.35">
      <c r="A24" s="97" t="s">
        <v>29</v>
      </c>
      <c r="B24" s="109" t="s">
        <v>33</v>
      </c>
      <c r="C24" s="100">
        <v>2</v>
      </c>
      <c r="D24" s="14"/>
      <c r="E24" s="14"/>
      <c r="F24" s="15"/>
      <c r="G24" s="11"/>
      <c r="H24" s="12"/>
    </row>
    <row r="25" spans="1:8" x14ac:dyDescent="0.35">
      <c r="A25" s="110" t="s">
        <v>31</v>
      </c>
      <c r="B25" s="111" t="s">
        <v>34</v>
      </c>
      <c r="C25" s="99">
        <v>5</v>
      </c>
      <c r="D25" s="62"/>
      <c r="E25" s="62"/>
      <c r="F25" s="13"/>
      <c r="G25" s="63"/>
      <c r="H25" s="24"/>
    </row>
    <row r="26" spans="1:8" x14ac:dyDescent="0.35">
      <c r="A26" s="29" t="s">
        <v>35</v>
      </c>
      <c r="B26" s="50"/>
      <c r="C26" s="136">
        <f>SUM(C12:C25)</f>
        <v>57</v>
      </c>
      <c r="D26" s="51">
        <f>SUM(D12:D16,D18:D25)</f>
        <v>0</v>
      </c>
      <c r="E26" s="51">
        <f>SUM(E12:E16,E18:E25)</f>
        <v>0</v>
      </c>
      <c r="F26" s="51">
        <f>SUMIF(F12:F25,"Y",D12:D25)</f>
        <v>0</v>
      </c>
      <c r="G26" s="52"/>
      <c r="H26" s="52"/>
    </row>
    <row r="27" spans="1:8" x14ac:dyDescent="0.35">
      <c r="A27" s="3" t="s">
        <v>36</v>
      </c>
      <c r="B27" s="53"/>
      <c r="C27" s="54"/>
      <c r="D27" s="54"/>
      <c r="E27" s="54"/>
      <c r="F27" s="54"/>
      <c r="G27" s="55"/>
      <c r="H27" s="55"/>
    </row>
    <row r="28" spans="1:8" x14ac:dyDescent="0.35">
      <c r="A28" s="336" t="s">
        <v>37</v>
      </c>
      <c r="B28" s="337" t="s">
        <v>38</v>
      </c>
      <c r="C28" s="338" t="s">
        <v>8</v>
      </c>
      <c r="D28" s="339"/>
      <c r="E28" s="339" t="s">
        <v>9</v>
      </c>
      <c r="F28" s="340"/>
      <c r="G28" s="341"/>
      <c r="H28" s="342"/>
    </row>
    <row r="29" spans="1:8" x14ac:dyDescent="0.35">
      <c r="A29" s="356" t="s">
        <v>39</v>
      </c>
      <c r="B29" s="357" t="s">
        <v>40</v>
      </c>
      <c r="C29" s="358" t="s">
        <v>8</v>
      </c>
      <c r="D29" s="359"/>
      <c r="E29" s="359" t="s">
        <v>9</v>
      </c>
      <c r="F29" s="360"/>
      <c r="G29" s="361"/>
      <c r="H29" s="362"/>
    </row>
    <row r="30" spans="1:8" x14ac:dyDescent="0.35">
      <c r="A30" s="101" t="s">
        <v>41</v>
      </c>
      <c r="B30" s="104" t="s">
        <v>42</v>
      </c>
      <c r="C30" s="240" t="s">
        <v>23</v>
      </c>
      <c r="D30" s="240"/>
      <c r="E30" s="240"/>
      <c r="F30" s="240"/>
      <c r="G30" s="65"/>
      <c r="H30" s="12"/>
    </row>
    <row r="31" spans="1:8" x14ac:dyDescent="0.35">
      <c r="A31" s="204"/>
      <c r="B31" s="105" t="s">
        <v>43</v>
      </c>
      <c r="C31" s="100">
        <v>3</v>
      </c>
      <c r="D31" s="233"/>
      <c r="E31" s="233"/>
      <c r="F31" s="244"/>
      <c r="G31" s="227"/>
      <c r="H31" s="230"/>
    </row>
    <row r="32" spans="1:8" x14ac:dyDescent="0.35">
      <c r="A32" s="204"/>
      <c r="B32" s="112" t="s">
        <v>44</v>
      </c>
      <c r="C32" s="100">
        <v>5</v>
      </c>
      <c r="D32" s="239"/>
      <c r="E32" s="239"/>
      <c r="F32" s="245"/>
      <c r="G32" s="227"/>
      <c r="H32" s="230"/>
    </row>
    <row r="33" spans="1:8" x14ac:dyDescent="0.35">
      <c r="A33" s="205"/>
      <c r="B33" s="106" t="s">
        <v>45</v>
      </c>
      <c r="C33" s="99">
        <v>8</v>
      </c>
      <c r="D33" s="234"/>
      <c r="E33" s="234"/>
      <c r="F33" s="252"/>
      <c r="G33" s="228"/>
      <c r="H33" s="231"/>
    </row>
    <row r="34" spans="1:8" x14ac:dyDescent="0.35">
      <c r="A34" s="97" t="s">
        <v>46</v>
      </c>
      <c r="B34" s="98" t="s">
        <v>244</v>
      </c>
      <c r="C34" s="100">
        <v>1</v>
      </c>
      <c r="D34" s="14"/>
      <c r="E34" s="14"/>
      <c r="F34" s="15"/>
      <c r="G34" s="11"/>
      <c r="H34" s="12"/>
    </row>
    <row r="35" spans="1:8" x14ac:dyDescent="0.35">
      <c r="A35" s="113" t="s">
        <v>47</v>
      </c>
      <c r="B35" s="114" t="s">
        <v>245</v>
      </c>
      <c r="C35" s="137">
        <v>15</v>
      </c>
      <c r="D35" s="26"/>
      <c r="E35" s="26"/>
      <c r="F35" s="15"/>
      <c r="G35" s="27"/>
      <c r="H35" s="28"/>
    </row>
    <row r="36" spans="1:8" x14ac:dyDescent="0.35">
      <c r="A36" s="29" t="s">
        <v>48</v>
      </c>
      <c r="B36" s="30"/>
      <c r="C36" s="141">
        <f>C33+C34+C35</f>
        <v>24</v>
      </c>
      <c r="D36" s="31">
        <f>SUM(D31:D35)</f>
        <v>0</v>
      </c>
      <c r="E36" s="31">
        <f>SUM(E31:E35)</f>
        <v>0</v>
      </c>
      <c r="F36" s="51">
        <f>SUMIF(F31:F35,"Y",D31:D35)</f>
        <v>0</v>
      </c>
      <c r="G36" s="32"/>
      <c r="H36" s="33"/>
    </row>
    <row r="37" spans="1:8" x14ac:dyDescent="0.35">
      <c r="A37" s="3" t="s">
        <v>49</v>
      </c>
      <c r="B37" s="4"/>
      <c r="C37" s="5"/>
      <c r="D37" s="5"/>
      <c r="E37" s="5"/>
      <c r="F37" s="5"/>
      <c r="G37" s="6"/>
      <c r="H37" s="7"/>
    </row>
    <row r="38" spans="1:8" s="42" customFormat="1" x14ac:dyDescent="0.35">
      <c r="A38" s="336" t="s">
        <v>246</v>
      </c>
      <c r="B38" s="337" t="s">
        <v>254</v>
      </c>
      <c r="C38" s="338" t="s">
        <v>8</v>
      </c>
      <c r="D38" s="339"/>
      <c r="E38" s="339" t="s">
        <v>9</v>
      </c>
      <c r="F38" s="340"/>
      <c r="G38" s="341"/>
      <c r="H38" s="342"/>
    </row>
    <row r="39" spans="1:8" x14ac:dyDescent="0.35">
      <c r="A39" s="356" t="s">
        <v>247</v>
      </c>
      <c r="B39" s="357" t="s">
        <v>248</v>
      </c>
      <c r="C39" s="358" t="s">
        <v>8</v>
      </c>
      <c r="D39" s="359"/>
      <c r="E39" s="359" t="s">
        <v>9</v>
      </c>
      <c r="F39" s="360"/>
      <c r="G39" s="361"/>
      <c r="H39" s="362"/>
    </row>
    <row r="40" spans="1:8" x14ac:dyDescent="0.35">
      <c r="A40" s="101" t="s">
        <v>50</v>
      </c>
      <c r="B40" s="115" t="s">
        <v>249</v>
      </c>
      <c r="C40" s="241" t="s">
        <v>20</v>
      </c>
      <c r="D40" s="256"/>
      <c r="E40" s="256"/>
      <c r="F40" s="257"/>
      <c r="G40" s="11"/>
      <c r="H40" s="12"/>
    </row>
    <row r="41" spans="1:8" x14ac:dyDescent="0.35">
      <c r="A41" s="204"/>
      <c r="B41" s="116" t="s">
        <v>250</v>
      </c>
      <c r="C41" s="243"/>
      <c r="D41" s="285"/>
      <c r="E41" s="285"/>
      <c r="F41" s="286"/>
      <c r="G41" s="11"/>
      <c r="H41" s="49"/>
    </row>
    <row r="42" spans="1:8" x14ac:dyDescent="0.35">
      <c r="A42" s="204"/>
      <c r="B42" s="112" t="s">
        <v>256</v>
      </c>
      <c r="C42" s="100">
        <v>5</v>
      </c>
      <c r="D42" s="233"/>
      <c r="E42" s="233"/>
      <c r="F42" s="244"/>
      <c r="G42" s="226"/>
      <c r="H42" s="296"/>
    </row>
    <row r="43" spans="1:8" x14ac:dyDescent="0.35">
      <c r="A43" s="204"/>
      <c r="B43" s="106" t="s">
        <v>257</v>
      </c>
      <c r="C43" s="100">
        <v>8</v>
      </c>
      <c r="D43" s="234"/>
      <c r="E43" s="234"/>
      <c r="F43" s="252"/>
      <c r="G43" s="228"/>
      <c r="H43" s="297"/>
    </row>
    <row r="44" spans="1:8" x14ac:dyDescent="0.35">
      <c r="A44" s="204"/>
      <c r="B44" s="116" t="s">
        <v>251</v>
      </c>
      <c r="C44" s="263"/>
      <c r="D44" s="264"/>
      <c r="E44" s="264"/>
      <c r="F44" s="265"/>
      <c r="G44" s="11"/>
      <c r="H44" s="49"/>
    </row>
    <row r="45" spans="1:8" x14ac:dyDescent="0.35">
      <c r="A45" s="204"/>
      <c r="B45" s="112" t="s">
        <v>256</v>
      </c>
      <c r="C45" s="100">
        <v>3</v>
      </c>
      <c r="D45" s="233"/>
      <c r="E45" s="233"/>
      <c r="F45" s="244"/>
      <c r="G45" s="226"/>
      <c r="H45" s="296"/>
    </row>
    <row r="46" spans="1:8" x14ac:dyDescent="0.35">
      <c r="A46" s="204"/>
      <c r="B46" s="106" t="s">
        <v>257</v>
      </c>
      <c r="C46" s="100">
        <v>5</v>
      </c>
      <c r="D46" s="234"/>
      <c r="E46" s="234"/>
      <c r="F46" s="252"/>
      <c r="G46" s="228"/>
      <c r="H46" s="297"/>
    </row>
    <row r="47" spans="1:8" x14ac:dyDescent="0.35">
      <c r="A47" s="204"/>
      <c r="B47" s="116" t="s">
        <v>252</v>
      </c>
      <c r="C47" s="263"/>
      <c r="D47" s="264"/>
      <c r="E47" s="264"/>
      <c r="F47" s="265"/>
      <c r="G47" s="11"/>
      <c r="H47" s="49"/>
    </row>
    <row r="48" spans="1:8" x14ac:dyDescent="0.35">
      <c r="A48" s="204"/>
      <c r="B48" s="112" t="s">
        <v>256</v>
      </c>
      <c r="C48" s="100">
        <v>2</v>
      </c>
      <c r="D48" s="233"/>
      <c r="E48" s="233"/>
      <c r="F48" s="244"/>
      <c r="G48" s="226"/>
      <c r="H48" s="296"/>
    </row>
    <row r="49" spans="1:8" x14ac:dyDescent="0.35">
      <c r="A49" s="204"/>
      <c r="B49" s="106" t="s">
        <v>257</v>
      </c>
      <c r="C49" s="100">
        <v>4</v>
      </c>
      <c r="D49" s="234"/>
      <c r="E49" s="234"/>
      <c r="F49" s="252"/>
      <c r="G49" s="228"/>
      <c r="H49" s="297"/>
    </row>
    <row r="50" spans="1:8" x14ac:dyDescent="0.35">
      <c r="A50" s="204"/>
      <c r="B50" s="116" t="s">
        <v>253</v>
      </c>
      <c r="C50" s="263"/>
      <c r="D50" s="264"/>
      <c r="E50" s="264"/>
      <c r="F50" s="265"/>
      <c r="G50" s="11"/>
      <c r="H50" s="49"/>
    </row>
    <row r="51" spans="1:8" x14ac:dyDescent="0.35">
      <c r="A51" s="204"/>
      <c r="B51" s="112" t="s">
        <v>256</v>
      </c>
      <c r="C51" s="100">
        <v>1</v>
      </c>
      <c r="D51" s="233"/>
      <c r="E51" s="233"/>
      <c r="F51" s="244"/>
      <c r="G51" s="226"/>
      <c r="H51" s="296"/>
    </row>
    <row r="52" spans="1:8" x14ac:dyDescent="0.35">
      <c r="A52" s="204"/>
      <c r="B52" s="106" t="s">
        <v>257</v>
      </c>
      <c r="C52" s="100">
        <v>2</v>
      </c>
      <c r="D52" s="234"/>
      <c r="E52" s="234"/>
      <c r="F52" s="252"/>
      <c r="G52" s="228"/>
      <c r="H52" s="297"/>
    </row>
    <row r="53" spans="1:8" x14ac:dyDescent="0.35">
      <c r="A53" s="204"/>
      <c r="B53" s="116" t="s">
        <v>260</v>
      </c>
      <c r="C53" s="263"/>
      <c r="D53" s="264"/>
      <c r="E53" s="264"/>
      <c r="F53" s="265"/>
      <c r="G53" s="11"/>
      <c r="H53" s="49"/>
    </row>
    <row r="54" spans="1:8" x14ac:dyDescent="0.35">
      <c r="A54" s="204"/>
      <c r="B54" s="112" t="s">
        <v>256</v>
      </c>
      <c r="C54" s="100">
        <v>1</v>
      </c>
      <c r="D54" s="233"/>
      <c r="E54" s="233"/>
      <c r="F54" s="244"/>
      <c r="G54" s="226"/>
      <c r="H54" s="296"/>
    </row>
    <row r="55" spans="1:8" x14ac:dyDescent="0.35">
      <c r="A55" s="204"/>
      <c r="B55" s="106" t="s">
        <v>257</v>
      </c>
      <c r="C55" s="100">
        <v>2</v>
      </c>
      <c r="D55" s="234"/>
      <c r="E55" s="234"/>
      <c r="F55" s="252"/>
      <c r="G55" s="228"/>
      <c r="H55" s="297"/>
    </row>
    <row r="56" spans="1:8" x14ac:dyDescent="0.35">
      <c r="A56" s="204"/>
      <c r="B56" s="116" t="s">
        <v>255</v>
      </c>
      <c r="C56" s="263"/>
      <c r="D56" s="264"/>
      <c r="E56" s="264"/>
      <c r="F56" s="265"/>
      <c r="G56" s="11"/>
      <c r="H56" s="49"/>
    </row>
    <row r="57" spans="1:8" x14ac:dyDescent="0.35">
      <c r="A57" s="204"/>
      <c r="B57" s="112" t="s">
        <v>258</v>
      </c>
      <c r="C57" s="100">
        <v>2</v>
      </c>
      <c r="D57" s="233"/>
      <c r="E57" s="233"/>
      <c r="F57" s="244"/>
      <c r="G57" s="226"/>
      <c r="H57" s="296"/>
    </row>
    <row r="58" spans="1:8" x14ac:dyDescent="0.35">
      <c r="A58" s="204"/>
      <c r="B58" s="106" t="s">
        <v>259</v>
      </c>
      <c r="C58" s="100">
        <v>4</v>
      </c>
      <c r="D58" s="234"/>
      <c r="E58" s="234"/>
      <c r="F58" s="252"/>
      <c r="G58" s="228"/>
      <c r="H58" s="297"/>
    </row>
    <row r="59" spans="1:8" x14ac:dyDescent="0.35">
      <c r="A59" s="204"/>
      <c r="B59" s="116" t="s">
        <v>261</v>
      </c>
      <c r="C59" s="263"/>
      <c r="D59" s="264"/>
      <c r="E59" s="264"/>
      <c r="F59" s="265"/>
      <c r="G59" s="11"/>
      <c r="H59" s="49"/>
    </row>
    <row r="60" spans="1:8" x14ac:dyDescent="0.35">
      <c r="A60" s="204"/>
      <c r="B60" s="112" t="s">
        <v>258</v>
      </c>
      <c r="C60" s="100">
        <v>1</v>
      </c>
      <c r="D60" s="233"/>
      <c r="E60" s="233"/>
      <c r="F60" s="244"/>
      <c r="G60" s="226"/>
      <c r="H60" s="296"/>
    </row>
    <row r="61" spans="1:8" x14ac:dyDescent="0.35">
      <c r="A61" s="204"/>
      <c r="B61" s="106" t="s">
        <v>259</v>
      </c>
      <c r="C61" s="100">
        <v>2</v>
      </c>
      <c r="D61" s="234"/>
      <c r="E61" s="234"/>
      <c r="F61" s="252"/>
      <c r="G61" s="228"/>
      <c r="H61" s="297"/>
    </row>
    <row r="62" spans="1:8" x14ac:dyDescent="0.35">
      <c r="A62" s="204"/>
      <c r="B62" s="116" t="s">
        <v>262</v>
      </c>
      <c r="C62" s="263"/>
      <c r="D62" s="264"/>
      <c r="E62" s="264"/>
      <c r="F62" s="265"/>
      <c r="G62" s="11"/>
      <c r="H62" s="49"/>
    </row>
    <row r="63" spans="1:8" x14ac:dyDescent="0.35">
      <c r="A63" s="204"/>
      <c r="B63" s="112" t="s">
        <v>258</v>
      </c>
      <c r="C63" s="100">
        <v>1</v>
      </c>
      <c r="D63" s="233"/>
      <c r="E63" s="233"/>
      <c r="F63" s="244"/>
      <c r="G63" s="226"/>
      <c r="H63" s="296"/>
    </row>
    <row r="64" spans="1:8" x14ac:dyDescent="0.35">
      <c r="A64" s="205"/>
      <c r="B64" s="106" t="s">
        <v>259</v>
      </c>
      <c r="C64" s="100">
        <v>2</v>
      </c>
      <c r="D64" s="234"/>
      <c r="E64" s="234"/>
      <c r="F64" s="252"/>
      <c r="G64" s="228"/>
      <c r="H64" s="297"/>
    </row>
    <row r="65" spans="1:8" x14ac:dyDescent="0.35">
      <c r="A65" s="101" t="s">
        <v>51</v>
      </c>
      <c r="B65" s="115" t="s">
        <v>263</v>
      </c>
      <c r="C65" s="214" t="s">
        <v>20</v>
      </c>
      <c r="D65" s="215"/>
      <c r="E65" s="215"/>
      <c r="F65" s="216"/>
      <c r="G65" s="11"/>
      <c r="H65" s="12"/>
    </row>
    <row r="66" spans="1:8" x14ac:dyDescent="0.35">
      <c r="A66" s="204"/>
      <c r="B66" s="116" t="s">
        <v>264</v>
      </c>
      <c r="C66" s="263"/>
      <c r="D66" s="264"/>
      <c r="E66" s="264"/>
      <c r="F66" s="265"/>
      <c r="G66" s="11"/>
      <c r="H66" s="49"/>
    </row>
    <row r="67" spans="1:8" x14ac:dyDescent="0.35">
      <c r="A67" s="204"/>
      <c r="B67" s="112" t="s">
        <v>256</v>
      </c>
      <c r="C67" s="100">
        <v>6</v>
      </c>
      <c r="D67" s="233"/>
      <c r="E67" s="233"/>
      <c r="F67" s="244"/>
      <c r="G67" s="226"/>
      <c r="H67" s="296"/>
    </row>
    <row r="68" spans="1:8" x14ac:dyDescent="0.35">
      <c r="A68" s="204"/>
      <c r="B68" s="106" t="s">
        <v>257</v>
      </c>
      <c r="C68" s="100">
        <v>10</v>
      </c>
      <c r="D68" s="234"/>
      <c r="E68" s="234"/>
      <c r="F68" s="252"/>
      <c r="G68" s="228"/>
      <c r="H68" s="297"/>
    </row>
    <row r="69" spans="1:8" x14ac:dyDescent="0.35">
      <c r="A69" s="204"/>
      <c r="B69" s="117" t="s">
        <v>265</v>
      </c>
      <c r="C69" s="266"/>
      <c r="D69" s="267"/>
      <c r="E69" s="267"/>
      <c r="F69" s="268"/>
      <c r="G69" s="24"/>
      <c r="H69" s="61"/>
    </row>
    <row r="70" spans="1:8" x14ac:dyDescent="0.35">
      <c r="A70" s="204"/>
      <c r="B70" s="118" t="s">
        <v>256</v>
      </c>
      <c r="C70" s="99">
        <v>3</v>
      </c>
      <c r="D70" s="269"/>
      <c r="E70" s="269"/>
      <c r="F70" s="293"/>
      <c r="G70" s="235"/>
      <c r="H70" s="308"/>
    </row>
    <row r="71" spans="1:8" x14ac:dyDescent="0.35">
      <c r="A71" s="204"/>
      <c r="B71" s="119" t="s">
        <v>257</v>
      </c>
      <c r="C71" s="99">
        <v>5</v>
      </c>
      <c r="D71" s="270"/>
      <c r="E71" s="270"/>
      <c r="F71" s="294"/>
      <c r="G71" s="236"/>
      <c r="H71" s="309"/>
    </row>
    <row r="72" spans="1:8" x14ac:dyDescent="0.35">
      <c r="A72" s="204"/>
      <c r="B72" s="120" t="s">
        <v>266</v>
      </c>
      <c r="C72" s="263"/>
      <c r="D72" s="264"/>
      <c r="E72" s="264"/>
      <c r="F72" s="265"/>
      <c r="G72" s="11"/>
      <c r="H72" s="49"/>
    </row>
    <row r="73" spans="1:8" x14ac:dyDescent="0.35">
      <c r="A73" s="204"/>
      <c r="B73" s="112" t="s">
        <v>256</v>
      </c>
      <c r="C73" s="100">
        <v>2</v>
      </c>
      <c r="D73" s="233"/>
      <c r="E73" s="233"/>
      <c r="F73" s="244"/>
      <c r="G73" s="226"/>
      <c r="H73" s="296"/>
    </row>
    <row r="74" spans="1:8" x14ac:dyDescent="0.35">
      <c r="A74" s="204"/>
      <c r="B74" s="106" t="s">
        <v>257</v>
      </c>
      <c r="C74" s="100">
        <v>4</v>
      </c>
      <c r="D74" s="234"/>
      <c r="E74" s="234"/>
      <c r="F74" s="252"/>
      <c r="G74" s="228"/>
      <c r="H74" s="297"/>
    </row>
    <row r="75" spans="1:8" x14ac:dyDescent="0.35">
      <c r="A75" s="204"/>
      <c r="B75" s="120" t="s">
        <v>267</v>
      </c>
      <c r="C75" s="263"/>
      <c r="D75" s="264"/>
      <c r="E75" s="264"/>
      <c r="F75" s="265"/>
      <c r="G75" s="11"/>
      <c r="H75" s="49"/>
    </row>
    <row r="76" spans="1:8" x14ac:dyDescent="0.35">
      <c r="A76" s="204"/>
      <c r="B76" s="112" t="s">
        <v>256</v>
      </c>
      <c r="C76" s="100">
        <v>1</v>
      </c>
      <c r="D76" s="233"/>
      <c r="E76" s="233"/>
      <c r="F76" s="244"/>
      <c r="G76" s="226"/>
      <c r="H76" s="296"/>
    </row>
    <row r="77" spans="1:8" x14ac:dyDescent="0.35">
      <c r="A77" s="204"/>
      <c r="B77" s="106" t="s">
        <v>257</v>
      </c>
      <c r="C77" s="100">
        <v>2</v>
      </c>
      <c r="D77" s="234"/>
      <c r="E77" s="234"/>
      <c r="F77" s="252"/>
      <c r="G77" s="228"/>
      <c r="H77" s="297"/>
    </row>
    <row r="78" spans="1:8" x14ac:dyDescent="0.35">
      <c r="A78" s="204"/>
      <c r="B78" s="120" t="s">
        <v>268</v>
      </c>
      <c r="C78" s="263"/>
      <c r="D78" s="264"/>
      <c r="E78" s="264"/>
      <c r="F78" s="265"/>
      <c r="G78" s="11"/>
      <c r="H78" s="49"/>
    </row>
    <row r="79" spans="1:8" x14ac:dyDescent="0.35">
      <c r="A79" s="204"/>
      <c r="B79" s="112" t="s">
        <v>256</v>
      </c>
      <c r="C79" s="100">
        <v>1</v>
      </c>
      <c r="D79" s="233"/>
      <c r="E79" s="233"/>
      <c r="F79" s="244"/>
      <c r="G79" s="226"/>
      <c r="H79" s="296"/>
    </row>
    <row r="80" spans="1:8" x14ac:dyDescent="0.35">
      <c r="A80" s="204"/>
      <c r="B80" s="106" t="s">
        <v>257</v>
      </c>
      <c r="C80" s="100">
        <v>2</v>
      </c>
      <c r="D80" s="234"/>
      <c r="E80" s="234"/>
      <c r="F80" s="252"/>
      <c r="G80" s="228"/>
      <c r="H80" s="297"/>
    </row>
    <row r="81" spans="1:8" x14ac:dyDescent="0.35">
      <c r="A81" s="204"/>
      <c r="B81" s="120" t="s">
        <v>269</v>
      </c>
      <c r="C81" s="263"/>
      <c r="D81" s="264"/>
      <c r="E81" s="264"/>
      <c r="F81" s="265"/>
      <c r="G81" s="11"/>
      <c r="H81" s="49"/>
    </row>
    <row r="82" spans="1:8" x14ac:dyDescent="0.35">
      <c r="A82" s="204"/>
      <c r="B82" s="112" t="s">
        <v>258</v>
      </c>
      <c r="C82" s="100">
        <v>2</v>
      </c>
      <c r="D82" s="233"/>
      <c r="E82" s="233"/>
      <c r="F82" s="244"/>
      <c r="G82" s="226"/>
      <c r="H82" s="296"/>
    </row>
    <row r="83" spans="1:8" x14ac:dyDescent="0.35">
      <c r="A83" s="204"/>
      <c r="B83" s="106" t="s">
        <v>259</v>
      </c>
      <c r="C83" s="100">
        <v>4</v>
      </c>
      <c r="D83" s="234"/>
      <c r="E83" s="234"/>
      <c r="F83" s="252"/>
      <c r="G83" s="228"/>
      <c r="H83" s="297"/>
    </row>
    <row r="84" spans="1:8" x14ac:dyDescent="0.35">
      <c r="A84" s="204"/>
      <c r="B84" s="120" t="s">
        <v>270</v>
      </c>
      <c r="C84" s="263"/>
      <c r="D84" s="264"/>
      <c r="E84" s="264"/>
      <c r="F84" s="265"/>
      <c r="G84" s="11"/>
      <c r="H84" s="49"/>
    </row>
    <row r="85" spans="1:8" x14ac:dyDescent="0.35">
      <c r="A85" s="204"/>
      <c r="B85" s="112" t="s">
        <v>258</v>
      </c>
      <c r="C85" s="100">
        <v>1</v>
      </c>
      <c r="D85" s="233"/>
      <c r="E85" s="233"/>
      <c r="F85" s="244"/>
      <c r="G85" s="226"/>
      <c r="H85" s="296"/>
    </row>
    <row r="86" spans="1:8" x14ac:dyDescent="0.35">
      <c r="A86" s="204"/>
      <c r="B86" s="106" t="s">
        <v>259</v>
      </c>
      <c r="C86" s="100">
        <v>2</v>
      </c>
      <c r="D86" s="234"/>
      <c r="E86" s="234"/>
      <c r="F86" s="252"/>
      <c r="G86" s="228"/>
      <c r="H86" s="297"/>
    </row>
    <row r="87" spans="1:8" x14ac:dyDescent="0.35">
      <c r="A87" s="204"/>
      <c r="B87" s="120" t="s">
        <v>271</v>
      </c>
      <c r="C87" s="263"/>
      <c r="D87" s="264"/>
      <c r="E87" s="264"/>
      <c r="F87" s="265"/>
      <c r="G87" s="11"/>
      <c r="H87" s="49"/>
    </row>
    <row r="88" spans="1:8" x14ac:dyDescent="0.35">
      <c r="A88" s="204"/>
      <c r="B88" s="112" t="s">
        <v>258</v>
      </c>
      <c r="C88" s="100">
        <v>1</v>
      </c>
      <c r="D88" s="233"/>
      <c r="E88" s="233"/>
      <c r="F88" s="244"/>
      <c r="G88" s="226"/>
      <c r="H88" s="296"/>
    </row>
    <row r="89" spans="1:8" x14ac:dyDescent="0.35">
      <c r="A89" s="208"/>
      <c r="B89" s="121" t="s">
        <v>259</v>
      </c>
      <c r="C89" s="100">
        <v>2</v>
      </c>
      <c r="D89" s="234"/>
      <c r="E89" s="234"/>
      <c r="F89" s="252"/>
      <c r="G89" s="228"/>
      <c r="H89" s="297"/>
    </row>
    <row r="90" spans="1:8" x14ac:dyDescent="0.35">
      <c r="A90" s="50" t="s">
        <v>52</v>
      </c>
      <c r="B90" s="50"/>
      <c r="C90" s="136">
        <f>C43+C46+C49+C52+C55+C58+C61+C64+C68+C71+C74+C77+C80+C83+C86+C89</f>
        <v>60</v>
      </c>
      <c r="D90" s="51">
        <f>SUM(D42:D89)</f>
        <v>0</v>
      </c>
      <c r="E90" s="51">
        <f>E88+E85+E82+E79+E76+E73+E70+E67+E63+E60+E57+E54+E51+E48+E45+E42</f>
        <v>0</v>
      </c>
      <c r="F90" s="51">
        <f>SUMIF(F40:F89,"Y",D40:D89)</f>
        <v>0</v>
      </c>
      <c r="G90" s="52"/>
      <c r="H90" s="52"/>
    </row>
    <row r="91" spans="1:8" x14ac:dyDescent="0.35">
      <c r="A91" s="53" t="s">
        <v>53</v>
      </c>
      <c r="B91" s="53"/>
      <c r="C91" s="54"/>
      <c r="D91" s="54"/>
      <c r="E91" s="54"/>
      <c r="F91" s="54"/>
      <c r="G91" s="55"/>
      <c r="H91" s="55"/>
    </row>
    <row r="92" spans="1:8" x14ac:dyDescent="0.35">
      <c r="A92" s="94" t="s">
        <v>54</v>
      </c>
      <c r="B92" s="107" t="s">
        <v>59</v>
      </c>
      <c r="C92" s="140">
        <v>2</v>
      </c>
      <c r="D92" s="37"/>
      <c r="E92" s="37"/>
      <c r="F92" s="40"/>
      <c r="G92" s="38"/>
      <c r="H92" s="39"/>
    </row>
    <row r="93" spans="1:8" x14ac:dyDescent="0.35">
      <c r="A93" s="101" t="s">
        <v>55</v>
      </c>
      <c r="B93" s="104" t="s">
        <v>272</v>
      </c>
      <c r="C93" s="103">
        <v>5</v>
      </c>
      <c r="D93" s="14"/>
      <c r="E93" s="14"/>
      <c r="F93" s="85"/>
      <c r="G93" s="11"/>
      <c r="H93" s="12"/>
    </row>
    <row r="94" spans="1:8" x14ac:dyDescent="0.35">
      <c r="A94" s="204"/>
      <c r="B94" s="105" t="s">
        <v>329</v>
      </c>
      <c r="C94" s="241" t="s">
        <v>328</v>
      </c>
      <c r="D94" s="256"/>
      <c r="E94" s="256"/>
      <c r="F94" s="257"/>
      <c r="G94" s="227"/>
      <c r="H94" s="230"/>
    </row>
    <row r="95" spans="1:8" x14ac:dyDescent="0.35">
      <c r="A95" s="204"/>
      <c r="B95" s="112" t="s">
        <v>330</v>
      </c>
      <c r="C95" s="242"/>
      <c r="D95" s="258"/>
      <c r="E95" s="258"/>
      <c r="F95" s="259"/>
      <c r="G95" s="227"/>
      <c r="H95" s="230"/>
    </row>
    <row r="96" spans="1:8" x14ac:dyDescent="0.35">
      <c r="A96" s="204"/>
      <c r="B96" s="112" t="s">
        <v>331</v>
      </c>
      <c r="C96" s="242"/>
      <c r="D96" s="258"/>
      <c r="E96" s="258"/>
      <c r="F96" s="259"/>
      <c r="G96" s="227"/>
      <c r="H96" s="230"/>
    </row>
    <row r="97" spans="1:8" x14ac:dyDescent="0.35">
      <c r="A97" s="208"/>
      <c r="B97" s="121" t="s">
        <v>332</v>
      </c>
      <c r="C97" s="260"/>
      <c r="D97" s="261"/>
      <c r="E97" s="261"/>
      <c r="F97" s="262"/>
      <c r="G97" s="228"/>
      <c r="H97" s="231"/>
    </row>
    <row r="98" spans="1:8" x14ac:dyDescent="0.35">
      <c r="A98" s="50" t="s">
        <v>63</v>
      </c>
      <c r="B98" s="50"/>
      <c r="C98" s="136">
        <f>C92+C93</f>
        <v>7</v>
      </c>
      <c r="D98" s="51">
        <f>SUM(D92:D93)</f>
        <v>0</v>
      </c>
      <c r="E98" s="51">
        <f>E93+E92</f>
        <v>0</v>
      </c>
      <c r="F98" s="51">
        <f>SUMIF(F92:F97,"Y",D92:D97)</f>
        <v>0</v>
      </c>
      <c r="G98" s="52"/>
      <c r="H98" s="52"/>
    </row>
    <row r="99" spans="1:8" x14ac:dyDescent="0.35">
      <c r="A99" s="53" t="s">
        <v>64</v>
      </c>
      <c r="B99" s="53"/>
      <c r="C99" s="54"/>
      <c r="D99" s="54"/>
      <c r="E99" s="54"/>
      <c r="F99" s="54"/>
      <c r="G99" s="55"/>
      <c r="H99" s="55"/>
    </row>
    <row r="100" spans="1:8" x14ac:dyDescent="0.35">
      <c r="A100" s="363" t="s">
        <v>65</v>
      </c>
      <c r="B100" s="364" t="s">
        <v>66</v>
      </c>
      <c r="C100" s="365" t="s">
        <v>67</v>
      </c>
      <c r="D100" s="365"/>
      <c r="E100" s="365"/>
      <c r="F100" s="365"/>
      <c r="G100" s="341"/>
      <c r="H100" s="342"/>
    </row>
    <row r="101" spans="1:8" x14ac:dyDescent="0.35">
      <c r="A101" s="366"/>
      <c r="B101" s="367" t="s">
        <v>68</v>
      </c>
      <c r="C101" s="345" t="s">
        <v>8</v>
      </c>
      <c r="D101" s="346" t="s">
        <v>9</v>
      </c>
      <c r="E101" s="346" t="s">
        <v>9</v>
      </c>
      <c r="F101" s="347"/>
      <c r="G101" s="368"/>
      <c r="H101" s="369"/>
    </row>
    <row r="102" spans="1:8" x14ac:dyDescent="0.35">
      <c r="A102" s="356"/>
      <c r="B102" s="370" t="s">
        <v>460</v>
      </c>
      <c r="C102" s="345" t="s">
        <v>8</v>
      </c>
      <c r="D102" s="346" t="s">
        <v>9</v>
      </c>
      <c r="E102" s="346" t="s">
        <v>9</v>
      </c>
      <c r="F102" s="347"/>
      <c r="G102" s="371"/>
      <c r="H102" s="372"/>
    </row>
    <row r="103" spans="1:8" x14ac:dyDescent="0.35">
      <c r="A103" s="351" t="s">
        <v>69</v>
      </c>
      <c r="B103" s="352" t="s">
        <v>70</v>
      </c>
      <c r="C103" s="373" t="s">
        <v>328</v>
      </c>
      <c r="D103" s="373"/>
      <c r="E103" s="373"/>
      <c r="F103" s="373"/>
      <c r="G103" s="348"/>
      <c r="H103" s="349"/>
    </row>
    <row r="104" spans="1:8" x14ac:dyDescent="0.35">
      <c r="A104" s="366"/>
      <c r="B104" s="367" t="s">
        <v>461</v>
      </c>
      <c r="C104" s="345" t="s">
        <v>8</v>
      </c>
      <c r="D104" s="346" t="s">
        <v>9</v>
      </c>
      <c r="E104" s="346" t="s">
        <v>9</v>
      </c>
      <c r="F104" s="347"/>
      <c r="G104" s="368"/>
      <c r="H104" s="369"/>
    </row>
    <row r="105" spans="1:8" x14ac:dyDescent="0.35">
      <c r="A105" s="356"/>
      <c r="B105" s="370" t="s">
        <v>71</v>
      </c>
      <c r="C105" s="345" t="s">
        <v>8</v>
      </c>
      <c r="D105" s="346" t="s">
        <v>9</v>
      </c>
      <c r="E105" s="346" t="s">
        <v>9</v>
      </c>
      <c r="F105" s="347"/>
      <c r="G105" s="371"/>
      <c r="H105" s="372"/>
    </row>
    <row r="106" spans="1:8" x14ac:dyDescent="0.35">
      <c r="A106" s="351" t="s">
        <v>72</v>
      </c>
      <c r="B106" s="374" t="s">
        <v>73</v>
      </c>
      <c r="C106" s="373" t="s">
        <v>328</v>
      </c>
      <c r="D106" s="373"/>
      <c r="E106" s="373"/>
      <c r="F106" s="373"/>
      <c r="G106" s="348"/>
      <c r="H106" s="349"/>
    </row>
    <row r="107" spans="1:8" x14ac:dyDescent="0.35">
      <c r="A107" s="366"/>
      <c r="B107" s="367" t="s">
        <v>74</v>
      </c>
      <c r="C107" s="345" t="s">
        <v>8</v>
      </c>
      <c r="D107" s="346" t="s">
        <v>9</v>
      </c>
      <c r="E107" s="346" t="s">
        <v>9</v>
      </c>
      <c r="F107" s="347"/>
      <c r="G107" s="368"/>
      <c r="H107" s="369"/>
    </row>
    <row r="108" spans="1:8" x14ac:dyDescent="0.35">
      <c r="A108" s="366"/>
      <c r="B108" s="375" t="s">
        <v>75</v>
      </c>
      <c r="C108" s="345" t="s">
        <v>8</v>
      </c>
      <c r="D108" s="346" t="s">
        <v>9</v>
      </c>
      <c r="E108" s="346" t="s">
        <v>9</v>
      </c>
      <c r="F108" s="347"/>
      <c r="G108" s="376"/>
      <c r="H108" s="377"/>
    </row>
    <row r="109" spans="1:8" x14ac:dyDescent="0.35">
      <c r="A109" s="356"/>
      <c r="B109" s="370" t="s">
        <v>76</v>
      </c>
      <c r="C109" s="345" t="s">
        <v>8</v>
      </c>
      <c r="D109" s="346" t="s">
        <v>9</v>
      </c>
      <c r="E109" s="346" t="s">
        <v>9</v>
      </c>
      <c r="F109" s="347"/>
      <c r="G109" s="371"/>
      <c r="H109" s="372"/>
    </row>
    <row r="110" spans="1:8" x14ac:dyDescent="0.35">
      <c r="A110" s="351" t="s">
        <v>77</v>
      </c>
      <c r="B110" s="374" t="s">
        <v>78</v>
      </c>
      <c r="C110" s="373" t="s">
        <v>328</v>
      </c>
      <c r="D110" s="373"/>
      <c r="E110" s="373"/>
      <c r="F110" s="373"/>
      <c r="G110" s="348"/>
      <c r="H110" s="349"/>
    </row>
    <row r="111" spans="1:8" x14ac:dyDescent="0.35">
      <c r="A111" s="366"/>
      <c r="B111" s="367" t="s">
        <v>79</v>
      </c>
      <c r="C111" s="345" t="s">
        <v>8</v>
      </c>
      <c r="D111" s="346" t="s">
        <v>9</v>
      </c>
      <c r="E111" s="346" t="s">
        <v>9</v>
      </c>
      <c r="F111" s="347"/>
      <c r="G111" s="368"/>
      <c r="H111" s="369"/>
    </row>
    <row r="112" spans="1:8" x14ac:dyDescent="0.35">
      <c r="A112" s="366"/>
      <c r="B112" s="375" t="s">
        <v>80</v>
      </c>
      <c r="C112" s="345" t="s">
        <v>8</v>
      </c>
      <c r="D112" s="346" t="s">
        <v>9</v>
      </c>
      <c r="E112" s="346" t="s">
        <v>9</v>
      </c>
      <c r="F112" s="347"/>
      <c r="G112" s="376"/>
      <c r="H112" s="377"/>
    </row>
    <row r="113" spans="1:8" x14ac:dyDescent="0.35">
      <c r="A113" s="366"/>
      <c r="B113" s="375" t="s">
        <v>81</v>
      </c>
      <c r="C113" s="345" t="s">
        <v>8</v>
      </c>
      <c r="D113" s="346" t="s">
        <v>9</v>
      </c>
      <c r="E113" s="346" t="s">
        <v>9</v>
      </c>
      <c r="F113" s="347"/>
      <c r="G113" s="376"/>
      <c r="H113" s="377"/>
    </row>
    <row r="114" spans="1:8" x14ac:dyDescent="0.35">
      <c r="A114" s="356"/>
      <c r="B114" s="370" t="s">
        <v>82</v>
      </c>
      <c r="C114" s="345" t="s">
        <v>8</v>
      </c>
      <c r="D114" s="346" t="s">
        <v>9</v>
      </c>
      <c r="E114" s="346" t="s">
        <v>9</v>
      </c>
      <c r="F114" s="347"/>
      <c r="G114" s="371"/>
      <c r="H114" s="372"/>
    </row>
    <row r="115" spans="1:8" x14ac:dyDescent="0.35">
      <c r="A115" s="343" t="s">
        <v>83</v>
      </c>
      <c r="B115" s="350" t="s">
        <v>84</v>
      </c>
      <c r="C115" s="345" t="s">
        <v>8</v>
      </c>
      <c r="D115" s="346" t="s">
        <v>9</v>
      </c>
      <c r="E115" s="346" t="s">
        <v>9</v>
      </c>
      <c r="F115" s="347"/>
      <c r="G115" s="348"/>
      <c r="H115" s="349"/>
    </row>
    <row r="116" spans="1:8" x14ac:dyDescent="0.35">
      <c r="A116" s="343" t="s">
        <v>85</v>
      </c>
      <c r="B116" s="378" t="s">
        <v>383</v>
      </c>
      <c r="C116" s="345" t="s">
        <v>8</v>
      </c>
      <c r="D116" s="346" t="s">
        <v>9</v>
      </c>
      <c r="E116" s="346" t="s">
        <v>9</v>
      </c>
      <c r="F116" s="347"/>
      <c r="G116" s="348"/>
      <c r="H116" s="349"/>
    </row>
    <row r="117" spans="1:8" x14ac:dyDescent="0.35">
      <c r="A117" s="343" t="s">
        <v>86</v>
      </c>
      <c r="B117" s="350" t="s">
        <v>273</v>
      </c>
      <c r="C117" s="345" t="s">
        <v>8</v>
      </c>
      <c r="D117" s="346" t="s">
        <v>9</v>
      </c>
      <c r="E117" s="346" t="s">
        <v>9</v>
      </c>
      <c r="F117" s="347"/>
      <c r="G117" s="348"/>
      <c r="H117" s="349"/>
    </row>
    <row r="118" spans="1:8" x14ac:dyDescent="0.35">
      <c r="A118" s="356" t="s">
        <v>381</v>
      </c>
      <c r="B118" s="357" t="s">
        <v>382</v>
      </c>
      <c r="C118" s="358" t="s">
        <v>8</v>
      </c>
      <c r="D118" s="346" t="s">
        <v>9</v>
      </c>
      <c r="E118" s="346" t="s">
        <v>9</v>
      </c>
      <c r="F118" s="360"/>
      <c r="G118" s="361"/>
      <c r="H118" s="362"/>
    </row>
    <row r="119" spans="1:8" x14ac:dyDescent="0.35">
      <c r="A119" s="94" t="s">
        <v>87</v>
      </c>
      <c r="B119" s="107" t="s">
        <v>384</v>
      </c>
      <c r="C119" s="140">
        <v>5</v>
      </c>
      <c r="D119" s="9"/>
      <c r="E119" s="9"/>
      <c r="F119" s="10"/>
      <c r="G119" s="23"/>
      <c r="H119" s="39"/>
    </row>
    <row r="120" spans="1:8" x14ac:dyDescent="0.35">
      <c r="A120" s="97" t="s">
        <v>88</v>
      </c>
      <c r="B120" s="109" t="s">
        <v>385</v>
      </c>
      <c r="C120" s="100">
        <v>5</v>
      </c>
      <c r="D120" s="14"/>
      <c r="E120" s="14"/>
      <c r="F120" s="15"/>
      <c r="G120" s="11"/>
      <c r="H120" s="12"/>
    </row>
    <row r="121" spans="1:8" x14ac:dyDescent="0.35">
      <c r="A121" s="97" t="s">
        <v>89</v>
      </c>
      <c r="B121" s="109" t="s">
        <v>386</v>
      </c>
      <c r="C121" s="100">
        <v>1</v>
      </c>
      <c r="D121" s="14"/>
      <c r="E121" s="14"/>
      <c r="F121" s="15"/>
      <c r="G121" s="11"/>
      <c r="H121" s="12"/>
    </row>
    <row r="122" spans="1:8" x14ac:dyDescent="0.35">
      <c r="A122" s="97" t="s">
        <v>90</v>
      </c>
      <c r="B122" s="109" t="s">
        <v>387</v>
      </c>
      <c r="C122" s="100">
        <v>5</v>
      </c>
      <c r="D122" s="14"/>
      <c r="E122" s="14"/>
      <c r="F122" s="15"/>
      <c r="G122" s="11"/>
      <c r="H122" s="12"/>
    </row>
    <row r="123" spans="1:8" x14ac:dyDescent="0.35">
      <c r="A123" s="97" t="s">
        <v>91</v>
      </c>
      <c r="B123" s="98" t="s">
        <v>388</v>
      </c>
      <c r="C123" s="214" t="s">
        <v>23</v>
      </c>
      <c r="D123" s="215"/>
      <c r="E123" s="215"/>
      <c r="F123" s="216"/>
      <c r="G123" s="11"/>
      <c r="H123" s="12"/>
    </row>
    <row r="124" spans="1:8" x14ac:dyDescent="0.35">
      <c r="A124" s="97"/>
      <c r="B124" s="109" t="s">
        <v>389</v>
      </c>
      <c r="C124" s="100">
        <v>2</v>
      </c>
      <c r="D124" s="233"/>
      <c r="E124" s="233"/>
      <c r="F124" s="244"/>
      <c r="G124" s="11"/>
      <c r="H124" s="12"/>
    </row>
    <row r="125" spans="1:8" x14ac:dyDescent="0.35">
      <c r="A125" s="97"/>
      <c r="B125" s="109" t="s">
        <v>390</v>
      </c>
      <c r="C125" s="100">
        <v>2</v>
      </c>
      <c r="D125" s="239"/>
      <c r="E125" s="239"/>
      <c r="F125" s="245"/>
      <c r="G125" s="11"/>
      <c r="H125" s="12"/>
    </row>
    <row r="126" spans="1:8" x14ac:dyDescent="0.35">
      <c r="A126" s="97"/>
      <c r="B126" s="109" t="s">
        <v>391</v>
      </c>
      <c r="C126" s="100">
        <v>5</v>
      </c>
      <c r="D126" s="234"/>
      <c r="E126" s="234"/>
      <c r="F126" s="252"/>
      <c r="G126" s="11"/>
      <c r="H126" s="12"/>
    </row>
    <row r="127" spans="1:8" x14ac:dyDescent="0.35">
      <c r="A127" s="97" t="s">
        <v>91</v>
      </c>
      <c r="B127" s="98" t="s">
        <v>94</v>
      </c>
      <c r="C127" s="100">
        <v>4</v>
      </c>
      <c r="D127" s="14"/>
      <c r="E127" s="14"/>
      <c r="F127" s="15"/>
      <c r="G127" s="11"/>
      <c r="H127" s="12"/>
    </row>
    <row r="128" spans="1:8" x14ac:dyDescent="0.35">
      <c r="A128" s="101" t="s">
        <v>92</v>
      </c>
      <c r="B128" s="102" t="s">
        <v>392</v>
      </c>
      <c r="C128" s="103">
        <v>5</v>
      </c>
      <c r="D128" s="19"/>
      <c r="E128" s="19"/>
      <c r="F128" s="18"/>
      <c r="G128" s="20"/>
      <c r="H128" s="41"/>
    </row>
    <row r="129" spans="1:8" x14ac:dyDescent="0.35">
      <c r="A129" s="97" t="s">
        <v>93</v>
      </c>
      <c r="B129" s="104" t="s">
        <v>393</v>
      </c>
      <c r="C129" s="103">
        <v>3</v>
      </c>
      <c r="D129" s="21"/>
      <c r="E129" s="21"/>
      <c r="F129" s="22"/>
      <c r="G129" s="11"/>
      <c r="H129" s="12"/>
    </row>
    <row r="130" spans="1:8" x14ac:dyDescent="0.35">
      <c r="A130" s="97" t="s">
        <v>95</v>
      </c>
      <c r="B130" s="109" t="s">
        <v>98</v>
      </c>
      <c r="C130" s="100">
        <v>1</v>
      </c>
      <c r="D130" s="14"/>
      <c r="E130" s="14"/>
      <c r="F130" s="15"/>
      <c r="G130" s="11"/>
      <c r="H130" s="12"/>
    </row>
    <row r="131" spans="1:8" x14ac:dyDescent="0.35">
      <c r="A131" s="97" t="s">
        <v>96</v>
      </c>
      <c r="B131" s="98" t="s">
        <v>102</v>
      </c>
      <c r="C131" s="100">
        <v>1</v>
      </c>
      <c r="D131" s="14"/>
      <c r="E131" s="14"/>
      <c r="F131" s="15"/>
      <c r="G131" s="11"/>
      <c r="H131" s="12"/>
    </row>
    <row r="132" spans="1:8" x14ac:dyDescent="0.35">
      <c r="A132" s="122" t="s">
        <v>97</v>
      </c>
      <c r="B132" s="123" t="s">
        <v>456</v>
      </c>
      <c r="C132" s="295" t="s">
        <v>457</v>
      </c>
      <c r="D132" s="295"/>
      <c r="E132" s="295"/>
      <c r="F132" s="295"/>
      <c r="G132" s="24"/>
      <c r="H132" s="25"/>
    </row>
    <row r="133" spans="1:8" x14ac:dyDescent="0.35">
      <c r="A133" s="209"/>
      <c r="B133" s="124" t="s">
        <v>458</v>
      </c>
      <c r="C133" s="310">
        <v>2</v>
      </c>
      <c r="D133" s="269"/>
      <c r="E133" s="269"/>
      <c r="F133" s="293"/>
      <c r="G133" s="24"/>
      <c r="H133" s="25"/>
    </row>
    <row r="134" spans="1:8" ht="14.5" customHeight="1" x14ac:dyDescent="0.35">
      <c r="A134" s="209"/>
      <c r="B134" s="118" t="s">
        <v>104</v>
      </c>
      <c r="C134" s="311"/>
      <c r="D134" s="305"/>
      <c r="E134" s="305"/>
      <c r="F134" s="306"/>
      <c r="G134" s="235"/>
      <c r="H134" s="237"/>
    </row>
    <row r="135" spans="1:8" x14ac:dyDescent="0.35">
      <c r="A135" s="209"/>
      <c r="B135" s="118" t="s">
        <v>105</v>
      </c>
      <c r="C135" s="311"/>
      <c r="D135" s="305"/>
      <c r="E135" s="305"/>
      <c r="F135" s="306"/>
      <c r="G135" s="289"/>
      <c r="H135" s="290"/>
    </row>
    <row r="136" spans="1:8" x14ac:dyDescent="0.35">
      <c r="A136" s="209"/>
      <c r="B136" s="118" t="s">
        <v>106</v>
      </c>
      <c r="C136" s="311"/>
      <c r="D136" s="305"/>
      <c r="E136" s="305"/>
      <c r="F136" s="306"/>
      <c r="G136" s="289"/>
      <c r="H136" s="290"/>
    </row>
    <row r="137" spans="1:8" x14ac:dyDescent="0.35">
      <c r="A137" s="209"/>
      <c r="B137" s="118" t="s">
        <v>107</v>
      </c>
      <c r="C137" s="311"/>
      <c r="D137" s="305"/>
      <c r="E137" s="305"/>
      <c r="F137" s="306"/>
      <c r="G137" s="289"/>
      <c r="H137" s="290"/>
    </row>
    <row r="138" spans="1:8" x14ac:dyDescent="0.35">
      <c r="A138" s="209"/>
      <c r="B138" s="118" t="s">
        <v>108</v>
      </c>
      <c r="C138" s="311"/>
      <c r="D138" s="305"/>
      <c r="E138" s="305"/>
      <c r="F138" s="306"/>
      <c r="G138" s="289"/>
      <c r="H138" s="290"/>
    </row>
    <row r="139" spans="1:8" x14ac:dyDescent="0.35">
      <c r="A139" s="209"/>
      <c r="B139" s="118" t="s">
        <v>109</v>
      </c>
      <c r="C139" s="311"/>
      <c r="D139" s="305"/>
      <c r="E139" s="305"/>
      <c r="F139" s="306"/>
      <c r="G139" s="289"/>
      <c r="H139" s="290"/>
    </row>
    <row r="140" spans="1:8" x14ac:dyDescent="0.35">
      <c r="A140" s="209"/>
      <c r="B140" s="118" t="s">
        <v>110</v>
      </c>
      <c r="C140" s="295"/>
      <c r="D140" s="270"/>
      <c r="E140" s="270"/>
      <c r="F140" s="294"/>
      <c r="G140" s="236"/>
      <c r="H140" s="238"/>
    </row>
    <row r="141" spans="1:8" x14ac:dyDescent="0.35">
      <c r="A141" s="210"/>
      <c r="B141" s="124" t="s">
        <v>378</v>
      </c>
      <c r="C141" s="99">
        <v>4</v>
      </c>
      <c r="D141" s="62"/>
      <c r="E141" s="62"/>
      <c r="F141" s="13"/>
      <c r="G141" s="24"/>
      <c r="H141" s="25"/>
    </row>
    <row r="142" spans="1:8" x14ac:dyDescent="0.35">
      <c r="A142" s="110" t="s">
        <v>99</v>
      </c>
      <c r="B142" s="108" t="s">
        <v>379</v>
      </c>
      <c r="C142" s="99">
        <v>2</v>
      </c>
      <c r="D142" s="62"/>
      <c r="E142" s="62"/>
      <c r="F142" s="13"/>
      <c r="G142" s="59"/>
      <c r="H142" s="25"/>
    </row>
    <row r="143" spans="1:8" x14ac:dyDescent="0.35">
      <c r="A143" s="110" t="s">
        <v>101</v>
      </c>
      <c r="B143" s="111" t="s">
        <v>274</v>
      </c>
      <c r="C143" s="99">
        <v>2</v>
      </c>
      <c r="D143" s="62"/>
      <c r="E143" s="62"/>
      <c r="F143" s="13"/>
      <c r="G143" s="24"/>
      <c r="H143" s="25"/>
    </row>
    <row r="144" spans="1:8" x14ac:dyDescent="0.35">
      <c r="A144" s="110" t="s">
        <v>103</v>
      </c>
      <c r="B144" s="111" t="s">
        <v>275</v>
      </c>
      <c r="C144" s="99">
        <v>2</v>
      </c>
      <c r="D144" s="62"/>
      <c r="E144" s="62"/>
      <c r="F144" s="13"/>
      <c r="G144" s="24"/>
      <c r="H144" s="25"/>
    </row>
    <row r="145" spans="1:8" x14ac:dyDescent="0.35">
      <c r="A145" s="110" t="s">
        <v>111</v>
      </c>
      <c r="B145" s="111" t="s">
        <v>276</v>
      </c>
      <c r="C145" s="99">
        <v>1</v>
      </c>
      <c r="D145" s="62"/>
      <c r="E145" s="62"/>
      <c r="F145" s="13"/>
      <c r="G145" s="24"/>
      <c r="H145" s="25"/>
    </row>
    <row r="146" spans="1:8" x14ac:dyDescent="0.35">
      <c r="A146" s="110" t="s">
        <v>112</v>
      </c>
      <c r="B146" s="111" t="s">
        <v>277</v>
      </c>
      <c r="C146" s="99">
        <v>1</v>
      </c>
      <c r="D146" s="62"/>
      <c r="E146" s="62"/>
      <c r="F146" s="13"/>
      <c r="G146" s="24"/>
      <c r="H146" s="25"/>
    </row>
    <row r="147" spans="1:8" x14ac:dyDescent="0.35">
      <c r="A147" s="94" t="s">
        <v>113</v>
      </c>
      <c r="B147" s="95" t="s">
        <v>380</v>
      </c>
      <c r="C147" s="100">
        <v>2</v>
      </c>
      <c r="D147" s="14"/>
      <c r="E147" s="14"/>
      <c r="F147" s="16"/>
      <c r="G147" s="34"/>
      <c r="H147" s="12"/>
    </row>
    <row r="148" spans="1:8" x14ac:dyDescent="0.35">
      <c r="A148" s="29" t="s">
        <v>114</v>
      </c>
      <c r="B148" s="50"/>
      <c r="C148" s="136">
        <f>SUM(C119:C122,C124:C131,C133:C147)</f>
        <v>55</v>
      </c>
      <c r="D148" s="51">
        <f>SUM(D119:D122,D124:D131,D133:D147)</f>
        <v>0</v>
      </c>
      <c r="E148" s="51">
        <f>SUM(E119:E122,E124:E131,E133:E147)</f>
        <v>0</v>
      </c>
      <c r="F148" s="51">
        <f>SUMIF(F119:F147,"Y",D119:D147)</f>
        <v>0</v>
      </c>
      <c r="G148" s="52"/>
      <c r="H148" s="52"/>
    </row>
    <row r="149" spans="1:8" x14ac:dyDescent="0.35">
      <c r="A149" s="3" t="s">
        <v>115</v>
      </c>
      <c r="B149" s="53"/>
      <c r="C149" s="54"/>
      <c r="D149" s="54"/>
      <c r="E149" s="54"/>
      <c r="F149" s="54"/>
      <c r="G149" s="55"/>
      <c r="H149" s="55"/>
    </row>
    <row r="150" spans="1:8" x14ac:dyDescent="0.35">
      <c r="A150" s="363" t="s">
        <v>116</v>
      </c>
      <c r="B150" s="379" t="s">
        <v>462</v>
      </c>
      <c r="C150" s="338" t="s">
        <v>8</v>
      </c>
      <c r="D150" s="339" t="s">
        <v>9</v>
      </c>
      <c r="E150" s="339" t="s">
        <v>9</v>
      </c>
      <c r="F150" s="340"/>
      <c r="G150" s="348"/>
      <c r="H150" s="342"/>
    </row>
    <row r="151" spans="1:8" x14ac:dyDescent="0.35">
      <c r="A151" s="343" t="s">
        <v>117</v>
      </c>
      <c r="B151" s="344" t="s">
        <v>394</v>
      </c>
      <c r="C151" s="345" t="s">
        <v>8</v>
      </c>
      <c r="D151" s="346" t="s">
        <v>9</v>
      </c>
      <c r="E151" s="346" t="s">
        <v>9</v>
      </c>
      <c r="F151" s="347"/>
      <c r="G151" s="348"/>
      <c r="H151" s="349"/>
    </row>
    <row r="152" spans="1:8" x14ac:dyDescent="0.35">
      <c r="A152" s="343"/>
      <c r="B152" s="350" t="s">
        <v>464</v>
      </c>
      <c r="C152" s="345" t="s">
        <v>8</v>
      </c>
      <c r="D152" s="346" t="s">
        <v>9</v>
      </c>
      <c r="E152" s="346" t="s">
        <v>9</v>
      </c>
      <c r="F152" s="347"/>
      <c r="G152" s="348"/>
      <c r="H152" s="349"/>
    </row>
    <row r="153" spans="1:8" x14ac:dyDescent="0.35">
      <c r="A153" s="343"/>
      <c r="B153" s="350" t="s">
        <v>463</v>
      </c>
      <c r="C153" s="345" t="s">
        <v>8</v>
      </c>
      <c r="D153" s="346" t="s">
        <v>9</v>
      </c>
      <c r="E153" s="346" t="s">
        <v>9</v>
      </c>
      <c r="F153" s="347"/>
      <c r="G153" s="348"/>
      <c r="H153" s="349"/>
    </row>
    <row r="154" spans="1:8" x14ac:dyDescent="0.35">
      <c r="A154" s="343" t="s">
        <v>119</v>
      </c>
      <c r="B154" s="350" t="s">
        <v>127</v>
      </c>
      <c r="C154" s="345" t="s">
        <v>8</v>
      </c>
      <c r="D154" s="346" t="s">
        <v>9</v>
      </c>
      <c r="E154" s="346" t="s">
        <v>9</v>
      </c>
      <c r="F154" s="347"/>
      <c r="G154" s="348"/>
      <c r="H154" s="349"/>
    </row>
    <row r="155" spans="1:8" x14ac:dyDescent="0.35">
      <c r="A155" s="343" t="s">
        <v>120</v>
      </c>
      <c r="B155" s="350" t="s">
        <v>132</v>
      </c>
      <c r="C155" s="353" t="s">
        <v>8</v>
      </c>
      <c r="D155" s="354" t="s">
        <v>9</v>
      </c>
      <c r="E155" s="354" t="s">
        <v>9</v>
      </c>
      <c r="F155" s="355"/>
      <c r="G155" s="380"/>
      <c r="H155" s="381"/>
    </row>
    <row r="156" spans="1:8" x14ac:dyDescent="0.35">
      <c r="A156" s="343" t="s">
        <v>122</v>
      </c>
      <c r="B156" s="350" t="s">
        <v>278</v>
      </c>
      <c r="C156" s="345" t="s">
        <v>8</v>
      </c>
      <c r="D156" s="346" t="s">
        <v>9</v>
      </c>
      <c r="E156" s="346" t="s">
        <v>9</v>
      </c>
      <c r="F156" s="347"/>
      <c r="G156" s="348"/>
      <c r="H156" s="381"/>
    </row>
    <row r="157" spans="1:8" s="63" customFormat="1" x14ac:dyDescent="0.35">
      <c r="A157" s="125" t="s">
        <v>133</v>
      </c>
      <c r="B157" s="126" t="s">
        <v>373</v>
      </c>
      <c r="C157" s="314" t="s">
        <v>23</v>
      </c>
      <c r="D157" s="315"/>
      <c r="E157" s="315"/>
      <c r="F157" s="316"/>
      <c r="G157" s="24"/>
      <c r="H157" s="84"/>
    </row>
    <row r="158" spans="1:8" s="63" customFormat="1" x14ac:dyDescent="0.35">
      <c r="A158" s="127"/>
      <c r="B158" s="128" t="s">
        <v>374</v>
      </c>
      <c r="C158" s="96">
        <v>10</v>
      </c>
      <c r="D158" s="312"/>
      <c r="E158" s="312"/>
      <c r="F158" s="83"/>
      <c r="G158" s="24"/>
      <c r="H158" s="84"/>
    </row>
    <row r="159" spans="1:8" s="63" customFormat="1" x14ac:dyDescent="0.35">
      <c r="A159" s="127"/>
      <c r="B159" s="128" t="s">
        <v>375</v>
      </c>
      <c r="C159" s="96">
        <v>10</v>
      </c>
      <c r="D159" s="313"/>
      <c r="E159" s="313"/>
      <c r="F159" s="83"/>
      <c r="G159" s="24"/>
      <c r="H159" s="84"/>
    </row>
    <row r="160" spans="1:8" x14ac:dyDescent="0.35">
      <c r="A160" s="127" t="s">
        <v>134</v>
      </c>
      <c r="B160" s="129" t="s">
        <v>395</v>
      </c>
      <c r="C160" s="225" t="s">
        <v>23</v>
      </c>
      <c r="D160" s="225"/>
      <c r="E160" s="225"/>
      <c r="F160" s="225"/>
      <c r="G160" s="11"/>
      <c r="H160" s="12"/>
    </row>
    <row r="161" spans="1:8" x14ac:dyDescent="0.35">
      <c r="A161" s="204"/>
      <c r="B161" s="105" t="s">
        <v>401</v>
      </c>
      <c r="C161" s="100">
        <v>10</v>
      </c>
      <c r="D161" s="233"/>
      <c r="E161" s="233"/>
      <c r="F161" s="244"/>
      <c r="G161" s="226"/>
      <c r="H161" s="229"/>
    </row>
    <row r="162" spans="1:8" x14ac:dyDescent="0.35">
      <c r="A162" s="204"/>
      <c r="B162" s="112" t="s">
        <v>402</v>
      </c>
      <c r="C162" s="100">
        <v>15</v>
      </c>
      <c r="D162" s="239"/>
      <c r="E162" s="239"/>
      <c r="F162" s="245"/>
      <c r="G162" s="227"/>
      <c r="H162" s="230"/>
    </row>
    <row r="163" spans="1:8" x14ac:dyDescent="0.35">
      <c r="A163" s="204"/>
      <c r="B163" s="112" t="s">
        <v>465</v>
      </c>
      <c r="C163" s="100">
        <v>10</v>
      </c>
      <c r="D163" s="239"/>
      <c r="E163" s="239"/>
      <c r="F163" s="245"/>
      <c r="G163" s="227"/>
      <c r="H163" s="230"/>
    </row>
    <row r="164" spans="1:8" x14ac:dyDescent="0.35">
      <c r="A164" s="205"/>
      <c r="B164" s="106" t="s">
        <v>466</v>
      </c>
      <c r="C164" s="100">
        <v>15</v>
      </c>
      <c r="D164" s="234"/>
      <c r="E164" s="234"/>
      <c r="F164" s="252"/>
      <c r="G164" s="228"/>
      <c r="H164" s="231"/>
    </row>
    <row r="165" spans="1:8" x14ac:dyDescent="0.35">
      <c r="A165" s="94" t="s">
        <v>135</v>
      </c>
      <c r="B165" s="95" t="s">
        <v>396</v>
      </c>
      <c r="C165" s="214" t="s">
        <v>23</v>
      </c>
      <c r="D165" s="215"/>
      <c r="E165" s="215"/>
      <c r="F165" s="216"/>
      <c r="G165" s="81"/>
      <c r="H165" s="82"/>
    </row>
    <row r="166" spans="1:8" x14ac:dyDescent="0.35">
      <c r="A166" s="94"/>
      <c r="B166" s="107" t="s">
        <v>397</v>
      </c>
      <c r="C166" s="100">
        <v>10</v>
      </c>
      <c r="D166" s="233"/>
      <c r="E166" s="233"/>
      <c r="F166" s="244"/>
      <c r="G166" s="81"/>
      <c r="H166" s="82"/>
    </row>
    <row r="167" spans="1:8" x14ac:dyDescent="0.35">
      <c r="A167" s="94"/>
      <c r="B167" s="107" t="s">
        <v>398</v>
      </c>
      <c r="C167" s="100">
        <v>15</v>
      </c>
      <c r="D167" s="239"/>
      <c r="E167" s="239"/>
      <c r="F167" s="245"/>
      <c r="G167" s="81"/>
      <c r="H167" s="82"/>
    </row>
    <row r="168" spans="1:8" x14ac:dyDescent="0.35">
      <c r="A168" s="94"/>
      <c r="B168" s="107" t="s">
        <v>399</v>
      </c>
      <c r="C168" s="100">
        <v>10</v>
      </c>
      <c r="D168" s="239"/>
      <c r="E168" s="239"/>
      <c r="F168" s="245"/>
      <c r="G168" s="81"/>
      <c r="H168" s="82"/>
    </row>
    <row r="169" spans="1:8" x14ac:dyDescent="0.35">
      <c r="A169" s="94"/>
      <c r="B169" s="107" t="s">
        <v>400</v>
      </c>
      <c r="C169" s="100">
        <v>15</v>
      </c>
      <c r="D169" s="234"/>
      <c r="E169" s="234"/>
      <c r="F169" s="252"/>
      <c r="G169" s="81"/>
      <c r="H169" s="82"/>
    </row>
    <row r="170" spans="1:8" x14ac:dyDescent="0.35">
      <c r="A170" s="97" t="s">
        <v>135</v>
      </c>
      <c r="B170" s="108" t="s">
        <v>279</v>
      </c>
      <c r="C170" s="100">
        <v>2</v>
      </c>
      <c r="D170" s="14"/>
      <c r="E170" s="14"/>
      <c r="F170" s="15"/>
      <c r="G170" s="24"/>
      <c r="H170" s="25"/>
    </row>
    <row r="171" spans="1:8" x14ac:dyDescent="0.35">
      <c r="A171" s="97" t="s">
        <v>136</v>
      </c>
      <c r="B171" s="98" t="s">
        <v>137</v>
      </c>
      <c r="C171" s="100">
        <v>5</v>
      </c>
      <c r="D171" s="14"/>
      <c r="E171" s="14"/>
      <c r="F171" s="15"/>
      <c r="G171" s="11"/>
      <c r="H171" s="12"/>
    </row>
    <row r="172" spans="1:8" ht="14" customHeight="1" x14ac:dyDescent="0.35">
      <c r="A172" s="97" t="s">
        <v>138</v>
      </c>
      <c r="B172" s="98" t="s">
        <v>403</v>
      </c>
      <c r="C172" s="100">
        <v>10</v>
      </c>
      <c r="D172" s="14"/>
      <c r="E172" s="14"/>
      <c r="F172" s="15"/>
      <c r="G172" s="11"/>
      <c r="H172" s="12"/>
    </row>
    <row r="173" spans="1:8" x14ac:dyDescent="0.35">
      <c r="A173" s="97" t="s">
        <v>139</v>
      </c>
      <c r="B173" s="98" t="s">
        <v>280</v>
      </c>
      <c r="C173" s="100">
        <v>3</v>
      </c>
      <c r="D173" s="14"/>
      <c r="E173" s="14"/>
      <c r="F173" s="87"/>
      <c r="G173" s="11"/>
      <c r="H173" s="12"/>
    </row>
    <row r="174" spans="1:8" x14ac:dyDescent="0.35">
      <c r="A174" s="122" t="s">
        <v>140</v>
      </c>
      <c r="B174" s="130" t="s">
        <v>141</v>
      </c>
      <c r="C174" s="232" t="s">
        <v>23</v>
      </c>
      <c r="D174" s="232"/>
      <c r="E174" s="232"/>
      <c r="F174" s="232"/>
      <c r="G174" s="24"/>
      <c r="H174" s="25"/>
    </row>
    <row r="175" spans="1:8" x14ac:dyDescent="0.35">
      <c r="A175" s="209"/>
      <c r="B175" s="131" t="s">
        <v>142</v>
      </c>
      <c r="C175" s="99">
        <v>3</v>
      </c>
      <c r="D175" s="269"/>
      <c r="E175" s="269"/>
      <c r="F175" s="269"/>
      <c r="G175" s="235"/>
      <c r="H175" s="237"/>
    </row>
    <row r="176" spans="1:8" x14ac:dyDescent="0.35">
      <c r="A176" s="210"/>
      <c r="B176" s="119" t="s">
        <v>143</v>
      </c>
      <c r="C176" s="99">
        <v>5</v>
      </c>
      <c r="D176" s="270"/>
      <c r="E176" s="270"/>
      <c r="F176" s="270"/>
      <c r="G176" s="236"/>
      <c r="H176" s="238"/>
    </row>
    <row r="177" spans="1:8" x14ac:dyDescent="0.35">
      <c r="A177" s="101" t="s">
        <v>376</v>
      </c>
      <c r="B177" s="102" t="s">
        <v>281</v>
      </c>
      <c r="C177" s="232" t="s">
        <v>23</v>
      </c>
      <c r="D177" s="232"/>
      <c r="E177" s="232"/>
      <c r="F177" s="232"/>
      <c r="G177" s="23"/>
      <c r="H177" s="39"/>
    </row>
    <row r="178" spans="1:8" x14ac:dyDescent="0.35">
      <c r="A178" s="204"/>
      <c r="B178" s="105" t="s">
        <v>282</v>
      </c>
      <c r="C178" s="100">
        <v>5</v>
      </c>
      <c r="D178" s="233"/>
      <c r="E178" s="233"/>
      <c r="F178" s="244"/>
      <c r="G178" s="248"/>
      <c r="H178" s="250"/>
    </row>
    <row r="179" spans="1:8" x14ac:dyDescent="0.35">
      <c r="A179" s="204"/>
      <c r="B179" s="112" t="s">
        <v>283</v>
      </c>
      <c r="C179" s="100">
        <v>2</v>
      </c>
      <c r="D179" s="239"/>
      <c r="E179" s="239"/>
      <c r="F179" s="245"/>
      <c r="G179" s="298"/>
      <c r="H179" s="300"/>
    </row>
    <row r="180" spans="1:8" x14ac:dyDescent="0.35">
      <c r="A180" s="204"/>
      <c r="B180" s="112" t="s">
        <v>284</v>
      </c>
      <c r="C180" s="100">
        <v>1</v>
      </c>
      <c r="D180" s="239"/>
      <c r="E180" s="239"/>
      <c r="F180" s="245"/>
      <c r="G180" s="298"/>
      <c r="H180" s="300"/>
    </row>
    <row r="181" spans="1:8" x14ac:dyDescent="0.35">
      <c r="A181" s="204"/>
      <c r="B181" s="112" t="s">
        <v>285</v>
      </c>
      <c r="C181" s="100">
        <v>2</v>
      </c>
      <c r="D181" s="239"/>
      <c r="E181" s="239"/>
      <c r="F181" s="245"/>
      <c r="G181" s="298"/>
      <c r="H181" s="300"/>
    </row>
    <row r="182" spans="1:8" x14ac:dyDescent="0.35">
      <c r="A182" s="208"/>
      <c r="B182" s="121" t="s">
        <v>404</v>
      </c>
      <c r="C182" s="100">
        <v>4</v>
      </c>
      <c r="D182" s="247"/>
      <c r="E182" s="247"/>
      <c r="F182" s="246"/>
      <c r="G182" s="299"/>
      <c r="H182" s="301"/>
    </row>
    <row r="183" spans="1:8" x14ac:dyDescent="0.35">
      <c r="A183" s="50" t="s">
        <v>144</v>
      </c>
      <c r="B183" s="50"/>
      <c r="C183" s="136">
        <f>SUM(C178,C176,C170:C173,C169,C164,C159)</f>
        <v>70</v>
      </c>
      <c r="D183" s="51">
        <f>SUM(D158:D182)</f>
        <v>0</v>
      </c>
      <c r="E183" s="51">
        <f>E178+E175+E173+E172+E171+E170+E161</f>
        <v>0</v>
      </c>
      <c r="F183" s="51">
        <f>SUMIF(F160:F182,"Y",D160:D182)</f>
        <v>0</v>
      </c>
      <c r="G183" s="52"/>
      <c r="H183" s="52"/>
    </row>
    <row r="184" spans="1:8" x14ac:dyDescent="0.35">
      <c r="A184" s="53" t="s">
        <v>145</v>
      </c>
      <c r="B184" s="53"/>
      <c r="C184" s="54"/>
      <c r="D184" s="54"/>
      <c r="E184" s="54"/>
      <c r="F184" s="54"/>
      <c r="G184" s="55"/>
      <c r="H184" s="55"/>
    </row>
    <row r="185" spans="1:8" x14ac:dyDescent="0.35">
      <c r="A185" s="343" t="s">
        <v>146</v>
      </c>
      <c r="B185" s="350" t="s">
        <v>150</v>
      </c>
      <c r="C185" s="345" t="s">
        <v>8</v>
      </c>
      <c r="D185" s="346" t="s">
        <v>9</v>
      </c>
      <c r="E185" s="346" t="s">
        <v>9</v>
      </c>
      <c r="F185" s="347"/>
      <c r="G185" s="348"/>
      <c r="H185" s="349"/>
    </row>
    <row r="186" spans="1:8" x14ac:dyDescent="0.35">
      <c r="A186" s="363" t="s">
        <v>149</v>
      </c>
      <c r="B186" s="379" t="s">
        <v>405</v>
      </c>
      <c r="C186" s="365" t="s">
        <v>67</v>
      </c>
      <c r="D186" s="365"/>
      <c r="E186" s="365"/>
      <c r="F186" s="365"/>
      <c r="G186" s="341"/>
      <c r="H186" s="342"/>
    </row>
    <row r="187" spans="1:8" x14ac:dyDescent="0.35">
      <c r="A187" s="366"/>
      <c r="B187" s="367" t="s">
        <v>147</v>
      </c>
      <c r="C187" s="345" t="s">
        <v>8</v>
      </c>
      <c r="D187" s="346" t="s">
        <v>9</v>
      </c>
      <c r="E187" s="346" t="s">
        <v>9</v>
      </c>
      <c r="F187" s="347"/>
      <c r="G187" s="368"/>
      <c r="H187" s="369"/>
    </row>
    <row r="188" spans="1:8" x14ac:dyDescent="0.35">
      <c r="A188" s="356"/>
      <c r="B188" s="370" t="s">
        <v>148</v>
      </c>
      <c r="C188" s="345" t="s">
        <v>8</v>
      </c>
      <c r="D188" s="346" t="s">
        <v>9</v>
      </c>
      <c r="E188" s="346" t="s">
        <v>9</v>
      </c>
      <c r="F188" s="347"/>
      <c r="G188" s="371"/>
      <c r="H188" s="372"/>
    </row>
    <row r="189" spans="1:8" x14ac:dyDescent="0.35">
      <c r="A189" s="356" t="s">
        <v>151</v>
      </c>
      <c r="B189" s="357" t="s">
        <v>406</v>
      </c>
      <c r="C189" s="382" t="s">
        <v>20</v>
      </c>
      <c r="D189" s="383"/>
      <c r="E189" s="383"/>
      <c r="F189" s="384"/>
      <c r="G189" s="361"/>
      <c r="H189" s="362"/>
    </row>
    <row r="190" spans="1:8" x14ac:dyDescent="0.35">
      <c r="A190" s="356"/>
      <c r="B190" s="385" t="s">
        <v>409</v>
      </c>
      <c r="C190" s="345" t="s">
        <v>8</v>
      </c>
      <c r="D190" s="346" t="s">
        <v>9</v>
      </c>
      <c r="E190" s="346" t="s">
        <v>9</v>
      </c>
      <c r="F190" s="347"/>
      <c r="G190" s="361"/>
      <c r="H190" s="362"/>
    </row>
    <row r="191" spans="1:8" x14ac:dyDescent="0.35">
      <c r="A191" s="356"/>
      <c r="B191" s="385" t="s">
        <v>407</v>
      </c>
      <c r="C191" s="345" t="s">
        <v>8</v>
      </c>
      <c r="D191" s="346" t="s">
        <v>9</v>
      </c>
      <c r="E191" s="346" t="s">
        <v>9</v>
      </c>
      <c r="F191" s="347"/>
      <c r="G191" s="361"/>
      <c r="H191" s="362"/>
    </row>
    <row r="192" spans="1:8" x14ac:dyDescent="0.35">
      <c r="A192" s="356"/>
      <c r="B192" s="385" t="s">
        <v>408</v>
      </c>
      <c r="C192" s="345" t="s">
        <v>8</v>
      </c>
      <c r="D192" s="346" t="s">
        <v>9</v>
      </c>
      <c r="E192" s="346" t="s">
        <v>9</v>
      </c>
      <c r="F192" s="347"/>
      <c r="G192" s="361"/>
      <c r="H192" s="362"/>
    </row>
    <row r="193" spans="1:8" x14ac:dyDescent="0.35">
      <c r="A193" s="343" t="s">
        <v>152</v>
      </c>
      <c r="B193" s="350" t="s">
        <v>153</v>
      </c>
      <c r="C193" s="345" t="s">
        <v>8</v>
      </c>
      <c r="D193" s="346" t="s">
        <v>9</v>
      </c>
      <c r="E193" s="346" t="s">
        <v>9</v>
      </c>
      <c r="F193" s="347"/>
      <c r="G193" s="348"/>
      <c r="H193" s="349"/>
    </row>
    <row r="194" spans="1:8" x14ac:dyDescent="0.35">
      <c r="A194" s="351" t="s">
        <v>154</v>
      </c>
      <c r="B194" s="344" t="s">
        <v>286</v>
      </c>
      <c r="C194" s="373" t="s">
        <v>328</v>
      </c>
      <c r="D194" s="373"/>
      <c r="E194" s="373"/>
      <c r="F194" s="373"/>
      <c r="G194" s="348"/>
      <c r="H194" s="349"/>
    </row>
    <row r="195" spans="1:8" x14ac:dyDescent="0.35">
      <c r="A195" s="366"/>
      <c r="B195" s="367" t="s">
        <v>410</v>
      </c>
      <c r="C195" s="345" t="s">
        <v>8</v>
      </c>
      <c r="D195" s="346" t="s">
        <v>9</v>
      </c>
      <c r="E195" s="346" t="s">
        <v>9</v>
      </c>
      <c r="F195" s="347"/>
      <c r="G195" s="368"/>
      <c r="H195" s="369"/>
    </row>
    <row r="196" spans="1:8" x14ac:dyDescent="0.35">
      <c r="A196" s="366"/>
      <c r="B196" s="370" t="s">
        <v>411</v>
      </c>
      <c r="C196" s="345" t="s">
        <v>8</v>
      </c>
      <c r="D196" s="346" t="s">
        <v>9</v>
      </c>
      <c r="E196" s="346" t="s">
        <v>9</v>
      </c>
      <c r="F196" s="347"/>
      <c r="G196" s="371"/>
      <c r="H196" s="372"/>
    </row>
    <row r="197" spans="1:8" x14ac:dyDescent="0.35">
      <c r="A197" s="343" t="s">
        <v>155</v>
      </c>
      <c r="B197" s="344" t="s">
        <v>415</v>
      </c>
      <c r="C197" s="382" t="s">
        <v>328</v>
      </c>
      <c r="D197" s="383"/>
      <c r="E197" s="383"/>
      <c r="F197" s="384"/>
      <c r="G197" s="348"/>
      <c r="H197" s="349"/>
    </row>
    <row r="198" spans="1:8" x14ac:dyDescent="0.35">
      <c r="A198" s="343"/>
      <c r="B198" s="344" t="s">
        <v>412</v>
      </c>
      <c r="C198" s="345" t="s">
        <v>8</v>
      </c>
      <c r="D198" s="346" t="s">
        <v>9</v>
      </c>
      <c r="E198" s="346" t="s">
        <v>9</v>
      </c>
      <c r="F198" s="347"/>
      <c r="G198" s="348"/>
      <c r="H198" s="349"/>
    </row>
    <row r="199" spans="1:8" x14ac:dyDescent="0.35">
      <c r="A199" s="343"/>
      <c r="B199" s="344" t="s">
        <v>413</v>
      </c>
      <c r="C199" s="345" t="s">
        <v>8</v>
      </c>
      <c r="D199" s="346" t="s">
        <v>9</v>
      </c>
      <c r="E199" s="346" t="s">
        <v>9</v>
      </c>
      <c r="F199" s="347"/>
      <c r="G199" s="348"/>
      <c r="H199" s="349"/>
    </row>
    <row r="200" spans="1:8" x14ac:dyDescent="0.35">
      <c r="A200" s="343" t="s">
        <v>156</v>
      </c>
      <c r="B200" s="344" t="s">
        <v>414</v>
      </c>
      <c r="C200" s="382" t="s">
        <v>328</v>
      </c>
      <c r="D200" s="383"/>
      <c r="E200" s="383"/>
      <c r="F200" s="384"/>
      <c r="G200" s="348"/>
      <c r="H200" s="349"/>
    </row>
    <row r="201" spans="1:8" x14ac:dyDescent="0.35">
      <c r="A201" s="351"/>
      <c r="B201" s="378" t="s">
        <v>416</v>
      </c>
      <c r="C201" s="353" t="s">
        <v>8</v>
      </c>
      <c r="D201" s="346" t="s">
        <v>9</v>
      </c>
      <c r="E201" s="346" t="s">
        <v>9</v>
      </c>
      <c r="F201" s="355"/>
      <c r="G201" s="380"/>
      <c r="H201" s="381"/>
    </row>
    <row r="202" spans="1:8" x14ac:dyDescent="0.35">
      <c r="A202" s="351"/>
      <c r="B202" s="378" t="s">
        <v>417</v>
      </c>
      <c r="C202" s="386" t="s">
        <v>8</v>
      </c>
      <c r="D202" s="346" t="s">
        <v>9</v>
      </c>
      <c r="E202" s="346" t="s">
        <v>9</v>
      </c>
      <c r="F202" s="387"/>
      <c r="G202" s="380"/>
      <c r="H202" s="381"/>
    </row>
    <row r="203" spans="1:8" x14ac:dyDescent="0.35">
      <c r="A203" s="388" t="s">
        <v>418</v>
      </c>
      <c r="B203" s="389" t="s">
        <v>287</v>
      </c>
      <c r="C203" s="390" t="s">
        <v>8</v>
      </c>
      <c r="D203" s="346" t="s">
        <v>9</v>
      </c>
      <c r="E203" s="346" t="s">
        <v>9</v>
      </c>
      <c r="F203" s="391"/>
      <c r="G203" s="392"/>
      <c r="H203" s="393"/>
    </row>
    <row r="204" spans="1:8" x14ac:dyDescent="0.35">
      <c r="A204" s="351" t="s">
        <v>429</v>
      </c>
      <c r="B204" s="352" t="s">
        <v>440</v>
      </c>
      <c r="C204" s="382" t="s">
        <v>328</v>
      </c>
      <c r="D204" s="383"/>
      <c r="E204" s="383"/>
      <c r="F204" s="384"/>
      <c r="G204" s="380"/>
      <c r="H204" s="381"/>
    </row>
    <row r="205" spans="1:8" x14ac:dyDescent="0.35">
      <c r="A205" s="351"/>
      <c r="B205" s="378" t="s">
        <v>443</v>
      </c>
      <c r="C205" s="353" t="s">
        <v>8</v>
      </c>
      <c r="D205" s="346" t="s">
        <v>9</v>
      </c>
      <c r="E205" s="346" t="s">
        <v>9</v>
      </c>
      <c r="F205" s="355"/>
      <c r="G205" s="380"/>
      <c r="H205" s="381"/>
    </row>
    <row r="206" spans="1:8" x14ac:dyDescent="0.35">
      <c r="A206" s="351"/>
      <c r="B206" s="378" t="s">
        <v>441</v>
      </c>
      <c r="C206" s="386" t="s">
        <v>8</v>
      </c>
      <c r="D206" s="346" t="s">
        <v>9</v>
      </c>
      <c r="E206" s="346" t="s">
        <v>9</v>
      </c>
      <c r="F206" s="387"/>
      <c r="G206" s="380"/>
      <c r="H206" s="381"/>
    </row>
    <row r="207" spans="1:8" x14ac:dyDescent="0.35">
      <c r="A207" s="351"/>
      <c r="B207" s="378" t="s">
        <v>442</v>
      </c>
      <c r="C207" s="390" t="s">
        <v>8</v>
      </c>
      <c r="D207" s="346" t="s">
        <v>9</v>
      </c>
      <c r="E207" s="346" t="s">
        <v>9</v>
      </c>
      <c r="F207" s="391"/>
      <c r="G207" s="380"/>
      <c r="H207" s="381"/>
    </row>
    <row r="208" spans="1:8" x14ac:dyDescent="0.35">
      <c r="A208" s="351" t="s">
        <v>429</v>
      </c>
      <c r="B208" s="352" t="s">
        <v>430</v>
      </c>
      <c r="C208" s="386" t="s">
        <v>8</v>
      </c>
      <c r="D208" s="346" t="s">
        <v>9</v>
      </c>
      <c r="E208" s="346" t="s">
        <v>9</v>
      </c>
      <c r="F208" s="355"/>
      <c r="G208" s="380"/>
      <c r="H208" s="381"/>
    </row>
    <row r="209" spans="1:8" x14ac:dyDescent="0.35">
      <c r="A209" s="351" t="s">
        <v>435</v>
      </c>
      <c r="B209" s="352" t="s">
        <v>436</v>
      </c>
      <c r="C209" s="382" t="s">
        <v>328</v>
      </c>
      <c r="D209" s="383"/>
      <c r="E209" s="383"/>
      <c r="F209" s="384"/>
      <c r="G209" s="380"/>
      <c r="H209" s="381"/>
    </row>
    <row r="210" spans="1:8" x14ac:dyDescent="0.35">
      <c r="A210" s="351"/>
      <c r="B210" s="378" t="s">
        <v>437</v>
      </c>
      <c r="C210" s="353" t="s">
        <v>8</v>
      </c>
      <c r="D210" s="346" t="s">
        <v>9</v>
      </c>
      <c r="E210" s="346" t="s">
        <v>9</v>
      </c>
      <c r="F210" s="355"/>
      <c r="G210" s="380"/>
      <c r="H210" s="381"/>
    </row>
    <row r="211" spans="1:8" x14ac:dyDescent="0.35">
      <c r="A211" s="351"/>
      <c r="B211" s="378" t="s">
        <v>438</v>
      </c>
      <c r="C211" s="386" t="s">
        <v>8</v>
      </c>
      <c r="D211" s="346" t="s">
        <v>9</v>
      </c>
      <c r="E211" s="346" t="s">
        <v>9</v>
      </c>
      <c r="F211" s="387"/>
      <c r="G211" s="380"/>
      <c r="H211" s="381"/>
    </row>
    <row r="212" spans="1:8" x14ac:dyDescent="0.35">
      <c r="A212" s="351"/>
      <c r="B212" s="378" t="s">
        <v>439</v>
      </c>
      <c r="C212" s="390" t="s">
        <v>8</v>
      </c>
      <c r="D212" s="346" t="s">
        <v>9</v>
      </c>
      <c r="E212" s="346" t="s">
        <v>9</v>
      </c>
      <c r="F212" s="391"/>
      <c r="G212" s="380"/>
      <c r="H212" s="381"/>
    </row>
    <row r="213" spans="1:8" x14ac:dyDescent="0.35">
      <c r="A213" s="101" t="s">
        <v>157</v>
      </c>
      <c r="B213" s="115" t="s">
        <v>423</v>
      </c>
      <c r="C213" s="240" t="s">
        <v>23</v>
      </c>
      <c r="D213" s="240"/>
      <c r="E213" s="240"/>
      <c r="F213" s="240"/>
      <c r="G213" s="11"/>
      <c r="H213" s="12"/>
    </row>
    <row r="214" spans="1:8" x14ac:dyDescent="0.35">
      <c r="A214" s="204"/>
      <c r="B214" s="105" t="s">
        <v>419</v>
      </c>
      <c r="C214" s="100">
        <v>3</v>
      </c>
      <c r="D214" s="233"/>
      <c r="E214" s="233"/>
      <c r="F214" s="244"/>
      <c r="G214" s="226"/>
      <c r="H214" s="229"/>
    </row>
    <row r="215" spans="1:8" x14ac:dyDescent="0.35">
      <c r="A215" s="204"/>
      <c r="B215" s="112" t="s">
        <v>420</v>
      </c>
      <c r="C215" s="100">
        <v>4</v>
      </c>
      <c r="D215" s="239"/>
      <c r="E215" s="239"/>
      <c r="F215" s="245"/>
      <c r="G215" s="227"/>
      <c r="H215" s="230"/>
    </row>
    <row r="216" spans="1:8" x14ac:dyDescent="0.35">
      <c r="A216" s="205"/>
      <c r="B216" s="106" t="s">
        <v>428</v>
      </c>
      <c r="C216" s="100">
        <v>6</v>
      </c>
      <c r="D216" s="234"/>
      <c r="E216" s="234"/>
      <c r="F216" s="252"/>
      <c r="G216" s="228"/>
      <c r="H216" s="231"/>
    </row>
    <row r="217" spans="1:8" x14ac:dyDescent="0.35">
      <c r="A217" s="101" t="s">
        <v>158</v>
      </c>
      <c r="B217" s="115" t="s">
        <v>424</v>
      </c>
      <c r="C217" s="214" t="s">
        <v>328</v>
      </c>
      <c r="D217" s="215"/>
      <c r="E217" s="215"/>
      <c r="F217" s="216"/>
      <c r="G217" s="43"/>
      <c r="H217" s="12"/>
    </row>
    <row r="218" spans="1:8" x14ac:dyDescent="0.35">
      <c r="A218" s="206"/>
      <c r="B218" s="105" t="s">
        <v>421</v>
      </c>
      <c r="C218" s="241">
        <v>10</v>
      </c>
      <c r="D218" s="253"/>
      <c r="E218" s="253"/>
      <c r="F218" s="244"/>
      <c r="G218" s="248"/>
      <c r="H218" s="250"/>
    </row>
    <row r="219" spans="1:8" x14ac:dyDescent="0.35">
      <c r="A219" s="206"/>
      <c r="B219" s="106" t="s">
        <v>467</v>
      </c>
      <c r="C219" s="242"/>
      <c r="D219" s="254"/>
      <c r="E219" s="254"/>
      <c r="F219" s="245"/>
      <c r="G219" s="249"/>
      <c r="H219" s="251"/>
    </row>
    <row r="220" spans="1:8" x14ac:dyDescent="0.35">
      <c r="A220" s="207"/>
      <c r="B220" s="107" t="s">
        <v>422</v>
      </c>
      <c r="C220" s="243"/>
      <c r="D220" s="255"/>
      <c r="E220" s="255"/>
      <c r="F220" s="252"/>
      <c r="G220" s="79"/>
      <c r="H220" s="80"/>
    </row>
    <row r="221" spans="1:8" x14ac:dyDescent="0.35">
      <c r="A221" s="97" t="s">
        <v>159</v>
      </c>
      <c r="B221" s="109" t="s">
        <v>161</v>
      </c>
      <c r="C221" s="100">
        <v>5</v>
      </c>
      <c r="D221" s="14"/>
      <c r="E221" s="14"/>
      <c r="F221" s="15"/>
      <c r="G221" s="11"/>
      <c r="H221" s="12"/>
    </row>
    <row r="222" spans="1:8" x14ac:dyDescent="0.35">
      <c r="A222" s="97" t="s">
        <v>160</v>
      </c>
      <c r="B222" s="109" t="s">
        <v>426</v>
      </c>
      <c r="C222" s="100">
        <v>3</v>
      </c>
      <c r="D222" s="14"/>
      <c r="E222" s="14"/>
      <c r="F222" s="15"/>
      <c r="G222" s="11"/>
      <c r="H222" s="12"/>
    </row>
    <row r="223" spans="1:8" x14ac:dyDescent="0.35">
      <c r="A223" s="97" t="s">
        <v>162</v>
      </c>
      <c r="B223" s="109" t="s">
        <v>425</v>
      </c>
      <c r="C223" s="100">
        <v>3</v>
      </c>
      <c r="D223" s="14"/>
      <c r="E223" s="14"/>
      <c r="F223" s="15"/>
      <c r="G223" s="11"/>
      <c r="H223" s="12"/>
    </row>
    <row r="224" spans="1:8" x14ac:dyDescent="0.35">
      <c r="A224" s="97" t="s">
        <v>163</v>
      </c>
      <c r="B224" s="98" t="s">
        <v>427</v>
      </c>
      <c r="C224" s="100">
        <v>5</v>
      </c>
      <c r="D224" s="14"/>
      <c r="E224" s="14"/>
      <c r="F224" s="15"/>
      <c r="G224" s="11"/>
      <c r="H224" s="12"/>
    </row>
    <row r="225" spans="1:8" x14ac:dyDescent="0.35">
      <c r="A225" s="97" t="s">
        <v>164</v>
      </c>
      <c r="B225" s="98" t="s">
        <v>169</v>
      </c>
      <c r="C225" s="100">
        <v>10</v>
      </c>
      <c r="D225" s="14"/>
      <c r="E225" s="14"/>
      <c r="F225" s="15"/>
      <c r="G225" s="11"/>
      <c r="H225" s="12"/>
    </row>
    <row r="226" spans="1:8" x14ac:dyDescent="0.35">
      <c r="A226" s="101" t="s">
        <v>165</v>
      </c>
      <c r="B226" s="102" t="s">
        <v>288</v>
      </c>
      <c r="C226" s="100">
        <v>3</v>
      </c>
      <c r="D226" s="14"/>
      <c r="E226" s="14"/>
      <c r="F226" s="15"/>
      <c r="G226" s="11"/>
      <c r="H226" s="12"/>
    </row>
    <row r="227" spans="1:8" x14ac:dyDescent="0.35">
      <c r="A227" s="206"/>
      <c r="B227" s="105" t="s">
        <v>171</v>
      </c>
      <c r="C227" s="304" t="s">
        <v>172</v>
      </c>
      <c r="D227" s="304"/>
      <c r="E227" s="304"/>
      <c r="F227" s="304"/>
      <c r="G227" s="226"/>
      <c r="H227" s="229"/>
    </row>
    <row r="228" spans="1:8" x14ac:dyDescent="0.35">
      <c r="A228" s="206"/>
      <c r="B228" s="112" t="s">
        <v>173</v>
      </c>
      <c r="C228" s="304"/>
      <c r="D228" s="304"/>
      <c r="E228" s="304"/>
      <c r="F228" s="304"/>
      <c r="G228" s="227"/>
      <c r="H228" s="230"/>
    </row>
    <row r="229" spans="1:8" x14ac:dyDescent="0.35">
      <c r="A229" s="206"/>
      <c r="B229" s="112" t="s">
        <v>174</v>
      </c>
      <c r="C229" s="304"/>
      <c r="D229" s="304"/>
      <c r="E229" s="304"/>
      <c r="F229" s="304"/>
      <c r="G229" s="227"/>
      <c r="H229" s="230"/>
    </row>
    <row r="230" spans="1:8" x14ac:dyDescent="0.35">
      <c r="A230" s="206"/>
      <c r="B230" s="112" t="s">
        <v>175</v>
      </c>
      <c r="C230" s="304"/>
      <c r="D230" s="304"/>
      <c r="E230" s="304"/>
      <c r="F230" s="304"/>
      <c r="G230" s="227"/>
      <c r="H230" s="230"/>
    </row>
    <row r="231" spans="1:8" x14ac:dyDescent="0.35">
      <c r="A231" s="206"/>
      <c r="B231" s="112" t="s">
        <v>176</v>
      </c>
      <c r="C231" s="304"/>
      <c r="D231" s="304"/>
      <c r="E231" s="304"/>
      <c r="F231" s="304"/>
      <c r="G231" s="227"/>
      <c r="H231" s="230"/>
    </row>
    <row r="232" spans="1:8" x14ac:dyDescent="0.35">
      <c r="A232" s="207"/>
      <c r="B232" s="106" t="s">
        <v>177</v>
      </c>
      <c r="C232" s="304"/>
      <c r="D232" s="304"/>
      <c r="E232" s="304"/>
      <c r="F232" s="304"/>
      <c r="G232" s="228"/>
      <c r="H232" s="231"/>
    </row>
    <row r="233" spans="1:8" x14ac:dyDescent="0.35">
      <c r="A233" s="127" t="s">
        <v>166</v>
      </c>
      <c r="B233" s="128" t="s">
        <v>431</v>
      </c>
      <c r="C233" s="295" t="s">
        <v>23</v>
      </c>
      <c r="D233" s="295"/>
      <c r="E233" s="295"/>
      <c r="F233" s="295"/>
      <c r="G233" s="59"/>
      <c r="H233" s="60"/>
    </row>
    <row r="234" spans="1:8" x14ac:dyDescent="0.35">
      <c r="A234" s="209"/>
      <c r="B234" s="131" t="s">
        <v>180</v>
      </c>
      <c r="C234" s="99">
        <v>3</v>
      </c>
      <c r="D234" s="269"/>
      <c r="E234" s="269"/>
      <c r="F234" s="293"/>
      <c r="G234" s="235"/>
      <c r="H234" s="237"/>
    </row>
    <row r="235" spans="1:8" x14ac:dyDescent="0.35">
      <c r="A235" s="209"/>
      <c r="B235" s="118" t="s">
        <v>181</v>
      </c>
      <c r="C235" s="99">
        <v>4</v>
      </c>
      <c r="D235" s="305"/>
      <c r="E235" s="305"/>
      <c r="F235" s="306"/>
      <c r="G235" s="289"/>
      <c r="H235" s="290"/>
    </row>
    <row r="236" spans="1:8" x14ac:dyDescent="0.35">
      <c r="A236" s="210"/>
      <c r="B236" s="119" t="s">
        <v>182</v>
      </c>
      <c r="C236" s="99">
        <v>6</v>
      </c>
      <c r="D236" s="270"/>
      <c r="E236" s="270"/>
      <c r="F236" s="294"/>
      <c r="G236" s="236"/>
      <c r="H236" s="238"/>
    </row>
    <row r="237" spans="1:8" x14ac:dyDescent="0.35">
      <c r="A237" s="97" t="s">
        <v>167</v>
      </c>
      <c r="B237" s="108" t="s">
        <v>184</v>
      </c>
      <c r="C237" s="100">
        <v>2</v>
      </c>
      <c r="D237" s="14"/>
      <c r="E237" s="14"/>
      <c r="F237" s="15"/>
      <c r="G237" s="24"/>
      <c r="H237" s="25"/>
    </row>
    <row r="238" spans="1:8" x14ac:dyDescent="0.35">
      <c r="A238" s="101" t="s">
        <v>168</v>
      </c>
      <c r="B238" s="102" t="s">
        <v>186</v>
      </c>
      <c r="C238" s="240" t="s">
        <v>23</v>
      </c>
      <c r="D238" s="240"/>
      <c r="E238" s="240"/>
      <c r="F238" s="240"/>
      <c r="G238" s="23"/>
      <c r="H238" s="39"/>
    </row>
    <row r="239" spans="1:8" x14ac:dyDescent="0.35">
      <c r="A239" s="204"/>
      <c r="B239" s="131" t="s">
        <v>432</v>
      </c>
      <c r="C239" s="100">
        <v>5</v>
      </c>
      <c r="D239" s="233"/>
      <c r="E239" s="233"/>
      <c r="F239" s="233"/>
      <c r="G239" s="302"/>
      <c r="H239" s="229"/>
    </row>
    <row r="240" spans="1:8" x14ac:dyDescent="0.35">
      <c r="A240" s="205"/>
      <c r="B240" s="119" t="s">
        <v>433</v>
      </c>
      <c r="C240" s="100">
        <v>5</v>
      </c>
      <c r="D240" s="234"/>
      <c r="E240" s="234"/>
      <c r="F240" s="234"/>
      <c r="G240" s="303"/>
      <c r="H240" s="231"/>
    </row>
    <row r="241" spans="1:8" x14ac:dyDescent="0.35">
      <c r="A241" s="125" t="s">
        <v>170</v>
      </c>
      <c r="B241" s="129" t="s">
        <v>189</v>
      </c>
      <c r="C241" s="140">
        <v>2</v>
      </c>
      <c r="D241" s="9"/>
      <c r="E241" s="9"/>
      <c r="F241" s="10"/>
      <c r="G241" s="23"/>
      <c r="H241" s="39"/>
    </row>
    <row r="242" spans="1:8" x14ac:dyDescent="0.35">
      <c r="A242" s="206"/>
      <c r="B242" s="105" t="s">
        <v>190</v>
      </c>
      <c r="C242" s="223" t="s">
        <v>333</v>
      </c>
      <c r="D242" s="223"/>
      <c r="E242" s="223"/>
      <c r="F242" s="223"/>
      <c r="G242" s="226"/>
      <c r="H242" s="229"/>
    </row>
    <row r="243" spans="1:8" x14ac:dyDescent="0.35">
      <c r="A243" s="206"/>
      <c r="B243" s="112" t="s">
        <v>191</v>
      </c>
      <c r="C243" s="224"/>
      <c r="D243" s="224"/>
      <c r="E243" s="224"/>
      <c r="F243" s="224"/>
      <c r="G243" s="227"/>
      <c r="H243" s="230"/>
    </row>
    <row r="244" spans="1:8" x14ac:dyDescent="0.35">
      <c r="A244" s="207"/>
      <c r="B244" s="106" t="s">
        <v>192</v>
      </c>
      <c r="C244" s="225"/>
      <c r="D244" s="225"/>
      <c r="E244" s="225"/>
      <c r="F244" s="225"/>
      <c r="G244" s="228"/>
      <c r="H244" s="231"/>
    </row>
    <row r="245" spans="1:8" x14ac:dyDescent="0.35">
      <c r="A245" s="97" t="s">
        <v>178</v>
      </c>
      <c r="B245" s="109" t="s">
        <v>434</v>
      </c>
      <c r="C245" s="100">
        <v>2</v>
      </c>
      <c r="D245" s="14"/>
      <c r="E245" s="14"/>
      <c r="F245" s="15"/>
      <c r="G245" s="11"/>
      <c r="H245" s="12"/>
    </row>
    <row r="246" spans="1:8" x14ac:dyDescent="0.35">
      <c r="A246" s="125" t="s">
        <v>179</v>
      </c>
      <c r="B246" s="129" t="s">
        <v>193</v>
      </c>
      <c r="C246" s="225" t="s">
        <v>20</v>
      </c>
      <c r="D246" s="225"/>
      <c r="E246" s="225"/>
      <c r="F246" s="225"/>
      <c r="G246" s="23"/>
      <c r="H246" s="39"/>
    </row>
    <row r="247" spans="1:8" x14ac:dyDescent="0.35">
      <c r="A247" s="206"/>
      <c r="B247" s="112" t="s">
        <v>446</v>
      </c>
      <c r="C247" s="100">
        <v>2</v>
      </c>
      <c r="D247" s="239"/>
      <c r="E247" s="239"/>
      <c r="F247" s="239"/>
      <c r="G247" s="227"/>
      <c r="H247" s="230"/>
    </row>
    <row r="248" spans="1:8" x14ac:dyDescent="0.35">
      <c r="A248" s="207"/>
      <c r="B248" s="106" t="s">
        <v>447</v>
      </c>
      <c r="C248" s="140">
        <v>4</v>
      </c>
      <c r="D248" s="234"/>
      <c r="E248" s="234"/>
      <c r="F248" s="234"/>
      <c r="G248" s="228"/>
      <c r="H248" s="231"/>
    </row>
    <row r="249" spans="1:8" x14ac:dyDescent="0.35">
      <c r="A249" s="94" t="s">
        <v>183</v>
      </c>
      <c r="B249" s="95" t="s">
        <v>194</v>
      </c>
      <c r="C249" s="140">
        <v>5</v>
      </c>
      <c r="D249" s="9"/>
      <c r="E249" s="9"/>
      <c r="F249" s="10"/>
      <c r="G249" s="23"/>
      <c r="H249" s="39"/>
    </row>
    <row r="250" spans="1:8" x14ac:dyDescent="0.35">
      <c r="A250" s="122" t="s">
        <v>185</v>
      </c>
      <c r="B250" s="123" t="s">
        <v>195</v>
      </c>
      <c r="C250" s="232" t="s">
        <v>20</v>
      </c>
      <c r="D250" s="232"/>
      <c r="E250" s="232"/>
      <c r="F250" s="232"/>
      <c r="G250" s="59"/>
      <c r="H250" s="60"/>
    </row>
    <row r="251" spans="1:8" x14ac:dyDescent="0.35">
      <c r="A251" s="212"/>
      <c r="B251" s="128" t="s">
        <v>196</v>
      </c>
      <c r="C251" s="99">
        <v>5</v>
      </c>
      <c r="D251" s="269"/>
      <c r="E251" s="269"/>
      <c r="F251" s="269"/>
      <c r="G251" s="235"/>
      <c r="H251" s="237"/>
    </row>
    <row r="252" spans="1:8" x14ac:dyDescent="0.35">
      <c r="A252" s="213"/>
      <c r="B252" s="128" t="s">
        <v>197</v>
      </c>
      <c r="C252" s="139">
        <v>20</v>
      </c>
      <c r="D252" s="270"/>
      <c r="E252" s="270"/>
      <c r="F252" s="270"/>
      <c r="G252" s="289"/>
      <c r="H252" s="290"/>
    </row>
    <row r="253" spans="1:8" x14ac:dyDescent="0.35">
      <c r="A253" s="97" t="s">
        <v>187</v>
      </c>
      <c r="B253" s="98" t="s">
        <v>444</v>
      </c>
      <c r="C253" s="100">
        <v>5</v>
      </c>
      <c r="D253" s="14"/>
      <c r="E253" s="14"/>
      <c r="F253" s="16"/>
      <c r="G253" s="11"/>
      <c r="H253" s="12"/>
    </row>
    <row r="254" spans="1:8" x14ac:dyDescent="0.35">
      <c r="A254" s="97" t="s">
        <v>188</v>
      </c>
      <c r="B254" s="98" t="s">
        <v>445</v>
      </c>
      <c r="C254" s="100">
        <v>8</v>
      </c>
      <c r="D254" s="14"/>
      <c r="E254" s="14"/>
      <c r="F254" s="16"/>
      <c r="G254" s="11"/>
      <c r="H254" s="12"/>
    </row>
    <row r="255" spans="1:8" x14ac:dyDescent="0.35">
      <c r="A255" s="50" t="s">
        <v>198</v>
      </c>
      <c r="B255" s="50"/>
      <c r="C255" s="136">
        <f>SUM(C253:C254,C251:C252,C249,C248,C245,C241,C240,C237,C236,C218:C226,C216)</f>
        <v>109</v>
      </c>
      <c r="D255" s="51">
        <f>SUM(D214:D216,D218:D226,D234:D237,D239:D241,D245,D247:D249,D251:D254)</f>
        <v>0</v>
      </c>
      <c r="E255" s="51">
        <f>SUM(E214:E216,E218:E226,E234:E237,E239:E241,E245,E247:E249,E251:E254)</f>
        <v>0</v>
      </c>
      <c r="F255" s="51">
        <f>SUMIF(F213:F254,"Y",D213:D254)</f>
        <v>0</v>
      </c>
      <c r="G255" s="52"/>
      <c r="H255" s="52"/>
    </row>
    <row r="256" spans="1:8" x14ac:dyDescent="0.35">
      <c r="A256" s="53" t="s">
        <v>199</v>
      </c>
      <c r="B256" s="53"/>
      <c r="C256" s="54"/>
      <c r="D256" s="54"/>
      <c r="E256" s="54"/>
      <c r="F256" s="54"/>
      <c r="G256" s="55"/>
      <c r="H256" s="55"/>
    </row>
    <row r="257" spans="1:8" x14ac:dyDescent="0.35">
      <c r="A257" s="363" t="s">
        <v>200</v>
      </c>
      <c r="B257" s="379" t="s">
        <v>448</v>
      </c>
      <c r="C257" s="365" t="s">
        <v>328</v>
      </c>
      <c r="D257" s="365"/>
      <c r="E257" s="365"/>
      <c r="F257" s="365"/>
      <c r="G257" s="341"/>
      <c r="H257" s="342"/>
    </row>
    <row r="258" spans="1:8" x14ac:dyDescent="0.35">
      <c r="A258" s="366"/>
      <c r="B258" s="367" t="s">
        <v>449</v>
      </c>
      <c r="C258" s="345" t="s">
        <v>8</v>
      </c>
      <c r="D258" s="346" t="s">
        <v>9</v>
      </c>
      <c r="E258" s="346" t="s">
        <v>9</v>
      </c>
      <c r="F258" s="347"/>
      <c r="G258" s="368"/>
      <c r="H258" s="369"/>
    </row>
    <row r="259" spans="1:8" x14ac:dyDescent="0.35">
      <c r="A259" s="366"/>
      <c r="B259" s="375" t="s">
        <v>450</v>
      </c>
      <c r="C259" s="345" t="s">
        <v>8</v>
      </c>
      <c r="D259" s="346" t="s">
        <v>9</v>
      </c>
      <c r="E259" s="346" t="s">
        <v>9</v>
      </c>
      <c r="F259" s="347"/>
      <c r="G259" s="376"/>
      <c r="H259" s="377"/>
    </row>
    <row r="260" spans="1:8" x14ac:dyDescent="0.35">
      <c r="A260" s="366"/>
      <c r="B260" s="375" t="s">
        <v>201</v>
      </c>
      <c r="C260" s="345" t="s">
        <v>8</v>
      </c>
      <c r="D260" s="346" t="s">
        <v>9</v>
      </c>
      <c r="E260" s="346" t="s">
        <v>9</v>
      </c>
      <c r="F260" s="347"/>
      <c r="G260" s="376"/>
      <c r="H260" s="377"/>
    </row>
    <row r="261" spans="1:8" x14ac:dyDescent="0.35">
      <c r="A261" s="366"/>
      <c r="B261" s="375" t="s">
        <v>202</v>
      </c>
      <c r="C261" s="345" t="s">
        <v>8</v>
      </c>
      <c r="D261" s="346" t="s">
        <v>9</v>
      </c>
      <c r="E261" s="346" t="s">
        <v>9</v>
      </c>
      <c r="F261" s="347"/>
      <c r="G261" s="376"/>
      <c r="H261" s="377"/>
    </row>
    <row r="262" spans="1:8" x14ac:dyDescent="0.35">
      <c r="A262" s="356"/>
      <c r="B262" s="370" t="s">
        <v>451</v>
      </c>
      <c r="C262" s="345" t="s">
        <v>8</v>
      </c>
      <c r="D262" s="346" t="s">
        <v>9</v>
      </c>
      <c r="E262" s="346" t="s">
        <v>9</v>
      </c>
      <c r="F262" s="347"/>
      <c r="G262" s="371"/>
      <c r="H262" s="372"/>
    </row>
    <row r="263" spans="1:8" x14ac:dyDescent="0.35">
      <c r="A263" s="343" t="s">
        <v>203</v>
      </c>
      <c r="B263" s="350" t="s">
        <v>204</v>
      </c>
      <c r="C263" s="345" t="s">
        <v>8</v>
      </c>
      <c r="D263" s="346" t="s">
        <v>9</v>
      </c>
      <c r="E263" s="346" t="s">
        <v>9</v>
      </c>
      <c r="F263" s="347"/>
      <c r="G263" s="348"/>
      <c r="H263" s="349"/>
    </row>
    <row r="264" spans="1:8" x14ac:dyDescent="0.35">
      <c r="A264" s="97" t="s">
        <v>205</v>
      </c>
      <c r="B264" s="109" t="s">
        <v>207</v>
      </c>
      <c r="C264" s="240" t="s">
        <v>23</v>
      </c>
      <c r="D264" s="240"/>
      <c r="E264" s="240"/>
      <c r="F264" s="240"/>
      <c r="G264" s="11"/>
      <c r="H264" s="12"/>
    </row>
    <row r="265" spans="1:8" x14ac:dyDescent="0.35">
      <c r="A265" s="211"/>
      <c r="B265" s="105" t="s">
        <v>289</v>
      </c>
      <c r="C265" s="100">
        <v>2</v>
      </c>
      <c r="D265" s="233"/>
      <c r="E265" s="233"/>
      <c r="F265" s="233"/>
      <c r="G265" s="233"/>
      <c r="H265" s="287"/>
    </row>
    <row r="266" spans="1:8" x14ac:dyDescent="0.35">
      <c r="A266" s="205"/>
      <c r="B266" s="106" t="s">
        <v>290</v>
      </c>
      <c r="C266" s="100">
        <v>4</v>
      </c>
      <c r="D266" s="234"/>
      <c r="E266" s="234"/>
      <c r="F266" s="234"/>
      <c r="G266" s="234"/>
      <c r="H266" s="288"/>
    </row>
    <row r="267" spans="1:8" x14ac:dyDescent="0.35">
      <c r="A267" s="101" t="s">
        <v>206</v>
      </c>
      <c r="B267" s="130" t="s">
        <v>209</v>
      </c>
      <c r="C267" s="240" t="s">
        <v>23</v>
      </c>
      <c r="D267" s="240"/>
      <c r="E267" s="240"/>
      <c r="F267" s="240"/>
      <c r="G267" s="11"/>
      <c r="H267" s="12"/>
    </row>
    <row r="268" spans="1:8" x14ac:dyDescent="0.35">
      <c r="A268" s="204"/>
      <c r="B268" s="105" t="s">
        <v>210</v>
      </c>
      <c r="C268" s="100">
        <v>6</v>
      </c>
      <c r="D268" s="233"/>
      <c r="E268" s="233"/>
      <c r="F268" s="244"/>
      <c r="G268" s="235"/>
      <c r="H268" s="237"/>
    </row>
    <row r="269" spans="1:8" x14ac:dyDescent="0.35">
      <c r="A269" s="205"/>
      <c r="B269" s="106" t="s">
        <v>211</v>
      </c>
      <c r="C269" s="100">
        <v>12</v>
      </c>
      <c r="D269" s="234"/>
      <c r="E269" s="234"/>
      <c r="F269" s="252"/>
      <c r="G269" s="236"/>
      <c r="H269" s="238"/>
    </row>
    <row r="270" spans="1:8" x14ac:dyDescent="0.35">
      <c r="A270" s="101" t="s">
        <v>208</v>
      </c>
      <c r="B270" s="115" t="s">
        <v>212</v>
      </c>
      <c r="C270" s="240" t="s">
        <v>20</v>
      </c>
      <c r="D270" s="240"/>
      <c r="E270" s="240"/>
      <c r="F270" s="240"/>
      <c r="G270" s="11"/>
      <c r="H270" s="12"/>
    </row>
    <row r="271" spans="1:8" x14ac:dyDescent="0.35">
      <c r="A271" s="204"/>
      <c r="B271" s="105" t="s">
        <v>213</v>
      </c>
      <c r="C271" s="103">
        <v>3</v>
      </c>
      <c r="D271" s="86"/>
      <c r="E271" s="91"/>
      <c r="F271" s="88"/>
      <c r="G271" s="217"/>
      <c r="H271" s="220"/>
    </row>
    <row r="272" spans="1:8" x14ac:dyDescent="0.35">
      <c r="A272" s="204"/>
      <c r="B272" s="112" t="s">
        <v>214</v>
      </c>
      <c r="C272" s="138">
        <v>5</v>
      </c>
      <c r="D272" s="89"/>
      <c r="E272" s="92"/>
      <c r="F272" s="88"/>
      <c r="G272" s="218"/>
      <c r="H272" s="221"/>
    </row>
    <row r="273" spans="1:8" x14ac:dyDescent="0.35">
      <c r="A273" s="204"/>
      <c r="B273" s="112" t="s">
        <v>291</v>
      </c>
      <c r="C273" s="138">
        <v>1</v>
      </c>
      <c r="D273" s="89"/>
      <c r="E273" s="92"/>
      <c r="F273" s="88"/>
      <c r="G273" s="218"/>
      <c r="H273" s="221"/>
    </row>
    <row r="274" spans="1:8" x14ac:dyDescent="0.35">
      <c r="A274" s="204"/>
      <c r="B274" s="112" t="s">
        <v>292</v>
      </c>
      <c r="C274" s="138">
        <v>1</v>
      </c>
      <c r="D274" s="89"/>
      <c r="E274" s="92"/>
      <c r="F274" s="88"/>
      <c r="G274" s="218"/>
      <c r="H274" s="221"/>
    </row>
    <row r="275" spans="1:8" x14ac:dyDescent="0.35">
      <c r="A275" s="204"/>
      <c r="B275" s="112" t="s">
        <v>293</v>
      </c>
      <c r="C275" s="138">
        <v>1</v>
      </c>
      <c r="D275" s="89"/>
      <c r="E275" s="92"/>
      <c r="F275" s="88"/>
      <c r="G275" s="218"/>
      <c r="H275" s="221"/>
    </row>
    <row r="276" spans="1:8" x14ac:dyDescent="0.35">
      <c r="A276" s="204"/>
      <c r="B276" s="112" t="s">
        <v>294</v>
      </c>
      <c r="C276" s="138">
        <v>1</v>
      </c>
      <c r="D276" s="89"/>
      <c r="E276" s="92"/>
      <c r="F276" s="88"/>
      <c r="G276" s="218"/>
      <c r="H276" s="221"/>
    </row>
    <row r="277" spans="1:8" x14ac:dyDescent="0.35">
      <c r="A277" s="208"/>
      <c r="B277" s="121" t="s">
        <v>215</v>
      </c>
      <c r="C277" s="138">
        <v>1</v>
      </c>
      <c r="D277" s="90"/>
      <c r="E277" s="93"/>
      <c r="F277" s="88"/>
      <c r="G277" s="219"/>
      <c r="H277" s="222"/>
    </row>
    <row r="278" spans="1:8" x14ac:dyDescent="0.35">
      <c r="A278" s="50" t="s">
        <v>216</v>
      </c>
      <c r="B278" s="50"/>
      <c r="C278" s="136">
        <f>SUM(C271:C277,C269,C266)</f>
        <v>29</v>
      </c>
      <c r="D278" s="51">
        <f>SUM(D264:D277)</f>
        <v>0</v>
      </c>
      <c r="E278" s="51">
        <f>SUM(E264:E277)</f>
        <v>0</v>
      </c>
      <c r="F278" s="51">
        <f>SUMIF(F257:F277,"Y",D257:D277)</f>
        <v>0</v>
      </c>
      <c r="G278" s="52"/>
      <c r="H278" s="52"/>
    </row>
    <row r="279" spans="1:8" x14ac:dyDescent="0.35">
      <c r="A279" s="53" t="s">
        <v>217</v>
      </c>
      <c r="B279" s="53"/>
      <c r="C279" s="53"/>
      <c r="D279" s="54"/>
      <c r="E279" s="54"/>
      <c r="F279" s="54"/>
      <c r="G279" s="55"/>
      <c r="H279" s="55"/>
    </row>
    <row r="280" spans="1:8" x14ac:dyDescent="0.35">
      <c r="A280" s="343" t="s">
        <v>218</v>
      </c>
      <c r="B280" s="350" t="s">
        <v>219</v>
      </c>
      <c r="C280" s="345" t="s">
        <v>8</v>
      </c>
      <c r="D280" s="346" t="s">
        <v>9</v>
      </c>
      <c r="E280" s="346" t="s">
        <v>9</v>
      </c>
      <c r="F280" s="347"/>
      <c r="G280" s="348"/>
      <c r="H280" s="349"/>
    </row>
    <row r="281" spans="1:8" x14ac:dyDescent="0.35">
      <c r="A281" s="343" t="s">
        <v>220</v>
      </c>
      <c r="B281" s="344" t="s">
        <v>468</v>
      </c>
      <c r="C281" s="345" t="s">
        <v>8</v>
      </c>
      <c r="D281" s="354" t="s">
        <v>9</v>
      </c>
      <c r="E281" s="354" t="s">
        <v>9</v>
      </c>
      <c r="F281" s="347"/>
      <c r="G281" s="348"/>
      <c r="H281" s="349"/>
    </row>
    <row r="282" spans="1:8" x14ac:dyDescent="0.35">
      <c r="A282" s="343" t="s">
        <v>295</v>
      </c>
      <c r="B282" s="350" t="s">
        <v>296</v>
      </c>
      <c r="C282" s="345" t="s">
        <v>8</v>
      </c>
      <c r="D282" s="354" t="s">
        <v>9</v>
      </c>
      <c r="E282" s="354" t="s">
        <v>9</v>
      </c>
      <c r="F282" s="347"/>
      <c r="G282" s="348"/>
      <c r="H282" s="349"/>
    </row>
    <row r="283" spans="1:8" x14ac:dyDescent="0.35">
      <c r="A283" s="97" t="s">
        <v>221</v>
      </c>
      <c r="B283" s="109" t="s">
        <v>452</v>
      </c>
      <c r="C283" s="99">
        <v>2</v>
      </c>
      <c r="D283" s="14"/>
      <c r="E283" s="14"/>
      <c r="F283" s="15"/>
      <c r="G283" s="11"/>
      <c r="H283" s="12"/>
    </row>
    <row r="284" spans="1:8" x14ac:dyDescent="0.35">
      <c r="A284" s="97" t="s">
        <v>222</v>
      </c>
      <c r="B284" s="109" t="s">
        <v>453</v>
      </c>
      <c r="C284" s="99">
        <v>2</v>
      </c>
      <c r="D284" s="14"/>
      <c r="E284" s="14"/>
      <c r="F284" s="15"/>
      <c r="G284" s="11"/>
      <c r="H284" s="12"/>
    </row>
    <row r="285" spans="1:8" x14ac:dyDescent="0.35">
      <c r="A285" s="101" t="s">
        <v>223</v>
      </c>
      <c r="B285" s="102" t="s">
        <v>454</v>
      </c>
      <c r="C285" s="240" t="s">
        <v>20</v>
      </c>
      <c r="D285" s="240"/>
      <c r="E285" s="240"/>
      <c r="F285" s="240"/>
      <c r="G285" s="11"/>
      <c r="H285" s="12"/>
    </row>
    <row r="286" spans="1:8" x14ac:dyDescent="0.35">
      <c r="A286" s="204"/>
      <c r="B286" s="105" t="s">
        <v>224</v>
      </c>
      <c r="C286" s="100">
        <v>2</v>
      </c>
      <c r="D286" s="233"/>
      <c r="E286" s="233"/>
      <c r="F286" s="233"/>
      <c r="G286" s="226"/>
      <c r="H286" s="229"/>
    </row>
    <row r="287" spans="1:8" x14ac:dyDescent="0.35">
      <c r="A287" s="208"/>
      <c r="B287" s="121" t="s">
        <v>225</v>
      </c>
      <c r="C287" s="137">
        <v>2</v>
      </c>
      <c r="D287" s="234"/>
      <c r="E287" s="234"/>
      <c r="F287" s="234"/>
      <c r="G287" s="291"/>
      <c r="H287" s="292"/>
    </row>
    <row r="288" spans="1:8" x14ac:dyDescent="0.35">
      <c r="A288" s="50" t="s">
        <v>226</v>
      </c>
      <c r="B288" s="50"/>
      <c r="C288" s="136">
        <f>SUM(C287,C283:C284)</f>
        <v>6</v>
      </c>
      <c r="D288" s="51">
        <f>SUM(D283:D287)</f>
        <v>0</v>
      </c>
      <c r="E288" s="51">
        <f>E286+E284+E283</f>
        <v>0</v>
      </c>
      <c r="F288" s="51">
        <f>SUMIF(F280:F287,"Y",D280:D287)</f>
        <v>0</v>
      </c>
      <c r="G288" s="52"/>
      <c r="H288" s="52"/>
    </row>
    <row r="289" spans="1:8" x14ac:dyDescent="0.35">
      <c r="A289" s="53" t="s">
        <v>227</v>
      </c>
      <c r="B289" s="53"/>
      <c r="C289" s="53"/>
      <c r="D289" s="54"/>
      <c r="E289" s="54"/>
      <c r="F289" s="54"/>
      <c r="G289" s="55"/>
      <c r="H289" s="55"/>
    </row>
    <row r="290" spans="1:8" x14ac:dyDescent="0.35">
      <c r="A290" s="132" t="s">
        <v>228</v>
      </c>
      <c r="B290" s="133" t="s">
        <v>229</v>
      </c>
      <c r="C290" s="96">
        <v>5</v>
      </c>
      <c r="D290" s="64"/>
      <c r="E290" s="64"/>
      <c r="F290" s="8"/>
      <c r="G290" s="59"/>
      <c r="H290" s="60"/>
    </row>
    <row r="291" spans="1:8" x14ac:dyDescent="0.35">
      <c r="A291" s="97" t="s">
        <v>230</v>
      </c>
      <c r="B291" s="98" t="s">
        <v>229</v>
      </c>
      <c r="C291" s="100">
        <v>5</v>
      </c>
      <c r="D291" s="14"/>
      <c r="E291" s="14"/>
      <c r="F291" s="15"/>
      <c r="G291" s="11"/>
      <c r="H291" s="12"/>
    </row>
    <row r="292" spans="1:8" x14ac:dyDescent="0.35">
      <c r="A292" s="113" t="s">
        <v>231</v>
      </c>
      <c r="B292" s="114" t="s">
        <v>229</v>
      </c>
      <c r="C292" s="137">
        <v>5</v>
      </c>
      <c r="D292" s="26"/>
      <c r="E292" s="26"/>
      <c r="F292" s="15"/>
      <c r="G292" s="27"/>
      <c r="H292" s="28"/>
    </row>
    <row r="293" spans="1:8" x14ac:dyDescent="0.35">
      <c r="A293" s="50" t="s">
        <v>232</v>
      </c>
      <c r="B293" s="50"/>
      <c r="C293" s="136">
        <f>C290+C291+C292</f>
        <v>15</v>
      </c>
      <c r="D293" s="51">
        <f>D292+D291+D290</f>
        <v>0</v>
      </c>
      <c r="E293" s="51">
        <f>E292+E291+E290</f>
        <v>0</v>
      </c>
      <c r="F293" s="51">
        <f>SUMIF(F290:F292,"Y",D290:D292)</f>
        <v>0</v>
      </c>
      <c r="G293" s="52"/>
      <c r="H293" s="52"/>
    </row>
    <row r="294" spans="1:8" x14ac:dyDescent="0.35">
      <c r="A294" s="56" t="s">
        <v>340</v>
      </c>
      <c r="B294" s="56"/>
      <c r="C294" s="135">
        <f>C26+C36+C90+C98+C148+C183+C255+C278+C288+C293</f>
        <v>432</v>
      </c>
      <c r="D294" s="57">
        <f>D293+D288+D278+D255+D183+D148+D98+D90+D36+D26</f>
        <v>0</v>
      </c>
      <c r="E294" s="57">
        <f>E293+E288+E278+E255+E183+E148+E98+E90+E36+E26</f>
        <v>0</v>
      </c>
      <c r="F294" s="57">
        <f>F293+F288+F278+F255+F183+F148+F98+F90+F36+F26</f>
        <v>0</v>
      </c>
      <c r="G294" s="58"/>
      <c r="H294" s="58"/>
    </row>
    <row r="295" spans="1:8" s="48" customFormat="1" x14ac:dyDescent="0.35">
      <c r="A295" s="408" t="s">
        <v>469</v>
      </c>
      <c r="B295" s="44"/>
      <c r="C295" s="134"/>
      <c r="D295" s="45"/>
      <c r="E295" s="45"/>
      <c r="F295" s="45"/>
      <c r="G295" s="46"/>
      <c r="H295" s="47"/>
    </row>
    <row r="296" spans="1:8" x14ac:dyDescent="0.35">
      <c r="A296" s="394" t="s">
        <v>297</v>
      </c>
      <c r="B296" s="337" t="s">
        <v>455</v>
      </c>
      <c r="C296" s="358" t="s">
        <v>8</v>
      </c>
      <c r="D296" s="359" t="s">
        <v>9</v>
      </c>
      <c r="E296" s="359" t="s">
        <v>9</v>
      </c>
      <c r="F296" s="360"/>
      <c r="G296" s="341"/>
      <c r="H296" s="342"/>
    </row>
    <row r="297" spans="1:8" x14ac:dyDescent="0.35">
      <c r="A297" s="395" t="s">
        <v>298</v>
      </c>
      <c r="B297" s="350" t="s">
        <v>326</v>
      </c>
      <c r="C297" s="345" t="s">
        <v>8</v>
      </c>
      <c r="D297" s="346" t="s">
        <v>9</v>
      </c>
      <c r="E297" s="346" t="s">
        <v>9</v>
      </c>
      <c r="F297" s="347"/>
      <c r="G297" s="348"/>
      <c r="H297" s="349"/>
    </row>
    <row r="298" spans="1:8" x14ac:dyDescent="0.35">
      <c r="A298" s="395" t="s">
        <v>299</v>
      </c>
      <c r="B298" s="350" t="s">
        <v>301</v>
      </c>
      <c r="C298" s="345" t="s">
        <v>8</v>
      </c>
      <c r="D298" s="354" t="s">
        <v>9</v>
      </c>
      <c r="E298" s="354" t="s">
        <v>9</v>
      </c>
      <c r="F298" s="347"/>
      <c r="G298" s="348"/>
      <c r="H298" s="349"/>
    </row>
    <row r="299" spans="1:8" x14ac:dyDescent="0.35">
      <c r="A299" s="395" t="s">
        <v>300</v>
      </c>
      <c r="B299" s="350" t="s">
        <v>302</v>
      </c>
      <c r="C299" s="345" t="s">
        <v>8</v>
      </c>
      <c r="D299" s="346" t="s">
        <v>9</v>
      </c>
      <c r="E299" s="346" t="s">
        <v>9</v>
      </c>
      <c r="F299" s="347"/>
      <c r="G299" s="348"/>
      <c r="H299" s="349"/>
    </row>
    <row r="300" spans="1:8" x14ac:dyDescent="0.35">
      <c r="A300" s="395" t="s">
        <v>308</v>
      </c>
      <c r="B300" s="396" t="s">
        <v>303</v>
      </c>
      <c r="C300" s="358" t="s">
        <v>8</v>
      </c>
      <c r="D300" s="359" t="s">
        <v>9</v>
      </c>
      <c r="E300" s="359" t="s">
        <v>9</v>
      </c>
      <c r="F300" s="360"/>
      <c r="G300" s="348"/>
      <c r="H300" s="349"/>
    </row>
    <row r="301" spans="1:8" x14ac:dyDescent="0.35">
      <c r="A301" s="395" t="s">
        <v>309</v>
      </c>
      <c r="B301" s="397" t="s">
        <v>304</v>
      </c>
      <c r="C301" s="373" t="s">
        <v>328</v>
      </c>
      <c r="D301" s="373"/>
      <c r="E301" s="373"/>
      <c r="F301" s="373"/>
      <c r="G301" s="348"/>
      <c r="H301" s="349"/>
    </row>
    <row r="302" spans="1:8" x14ac:dyDescent="0.35">
      <c r="A302" s="398"/>
      <c r="B302" s="375" t="s">
        <v>334</v>
      </c>
      <c r="C302" s="345" t="s">
        <v>8</v>
      </c>
      <c r="D302" s="346" t="s">
        <v>9</v>
      </c>
      <c r="E302" s="346" t="s">
        <v>9</v>
      </c>
      <c r="F302" s="347"/>
      <c r="G302" s="399"/>
      <c r="H302" s="400"/>
    </row>
    <row r="303" spans="1:8" x14ac:dyDescent="0.35">
      <c r="A303" s="401"/>
      <c r="B303" s="402" t="s">
        <v>335</v>
      </c>
      <c r="C303" s="345" t="s">
        <v>8</v>
      </c>
      <c r="D303" s="346" t="s">
        <v>9</v>
      </c>
      <c r="E303" s="346" t="s">
        <v>9</v>
      </c>
      <c r="F303" s="347"/>
      <c r="G303" s="361"/>
      <c r="H303" s="362"/>
    </row>
    <row r="304" spans="1:8" x14ac:dyDescent="0.35">
      <c r="A304" s="395" t="s">
        <v>310</v>
      </c>
      <c r="B304" s="396" t="s">
        <v>305</v>
      </c>
      <c r="C304" s="345" t="s">
        <v>8</v>
      </c>
      <c r="D304" s="354" t="s">
        <v>9</v>
      </c>
      <c r="E304" s="354" t="s">
        <v>9</v>
      </c>
      <c r="F304" s="347"/>
      <c r="G304" s="348"/>
      <c r="H304" s="349"/>
    </row>
    <row r="305" spans="1:8" x14ac:dyDescent="0.35">
      <c r="A305" s="395" t="s">
        <v>311</v>
      </c>
      <c r="B305" s="396" t="s">
        <v>56</v>
      </c>
      <c r="C305" s="345" t="s">
        <v>8</v>
      </c>
      <c r="D305" s="346" t="s">
        <v>9</v>
      </c>
      <c r="E305" s="346" t="s">
        <v>9</v>
      </c>
      <c r="F305" s="347"/>
      <c r="G305" s="348"/>
      <c r="H305" s="349"/>
    </row>
    <row r="306" spans="1:8" x14ac:dyDescent="0.35">
      <c r="A306" s="395" t="s">
        <v>312</v>
      </c>
      <c r="B306" s="396" t="s">
        <v>57</v>
      </c>
      <c r="C306" s="358" t="s">
        <v>8</v>
      </c>
      <c r="D306" s="359" t="s">
        <v>9</v>
      </c>
      <c r="E306" s="359" t="s">
        <v>9</v>
      </c>
      <c r="F306" s="360"/>
      <c r="G306" s="348"/>
      <c r="H306" s="349"/>
    </row>
    <row r="307" spans="1:8" x14ac:dyDescent="0.35">
      <c r="A307" s="395" t="s">
        <v>313</v>
      </c>
      <c r="B307" s="396" t="s">
        <v>58</v>
      </c>
      <c r="C307" s="345" t="s">
        <v>8</v>
      </c>
      <c r="D307" s="346" t="s">
        <v>9</v>
      </c>
      <c r="E307" s="346" t="s">
        <v>9</v>
      </c>
      <c r="F307" s="347"/>
      <c r="G307" s="348"/>
      <c r="H307" s="349"/>
    </row>
    <row r="308" spans="1:8" x14ac:dyDescent="0.35">
      <c r="A308" s="395" t="s">
        <v>314</v>
      </c>
      <c r="B308" s="396" t="s">
        <v>60</v>
      </c>
      <c r="C308" s="345" t="s">
        <v>8</v>
      </c>
      <c r="D308" s="354" t="s">
        <v>9</v>
      </c>
      <c r="E308" s="354" t="s">
        <v>9</v>
      </c>
      <c r="F308" s="347"/>
      <c r="G308" s="348"/>
      <c r="H308" s="349"/>
    </row>
    <row r="309" spans="1:8" x14ac:dyDescent="0.35">
      <c r="A309" s="395" t="s">
        <v>315</v>
      </c>
      <c r="B309" s="396" t="s">
        <v>61</v>
      </c>
      <c r="C309" s="345" t="s">
        <v>8</v>
      </c>
      <c r="D309" s="346" t="s">
        <v>9</v>
      </c>
      <c r="E309" s="346" t="s">
        <v>9</v>
      </c>
      <c r="F309" s="347"/>
      <c r="G309" s="348"/>
      <c r="H309" s="349"/>
    </row>
    <row r="310" spans="1:8" x14ac:dyDescent="0.35">
      <c r="A310" s="395" t="s">
        <v>316</v>
      </c>
      <c r="B310" s="396" t="s">
        <v>306</v>
      </c>
      <c r="C310" s="358" t="s">
        <v>8</v>
      </c>
      <c r="D310" s="359" t="s">
        <v>9</v>
      </c>
      <c r="E310" s="359" t="s">
        <v>9</v>
      </c>
      <c r="F310" s="360"/>
      <c r="G310" s="348"/>
      <c r="H310" s="349"/>
    </row>
    <row r="311" spans="1:8" x14ac:dyDescent="0.35">
      <c r="A311" s="351" t="s">
        <v>316</v>
      </c>
      <c r="B311" s="396" t="s">
        <v>62</v>
      </c>
      <c r="C311" s="373" t="s">
        <v>328</v>
      </c>
      <c r="D311" s="373"/>
      <c r="E311" s="373"/>
      <c r="F311" s="373"/>
      <c r="G311" s="348"/>
      <c r="H311" s="349"/>
    </row>
    <row r="312" spans="1:8" x14ac:dyDescent="0.35">
      <c r="A312" s="398"/>
      <c r="B312" s="375" t="s">
        <v>336</v>
      </c>
      <c r="C312" s="345" t="s">
        <v>8</v>
      </c>
      <c r="D312" s="346" t="s">
        <v>9</v>
      </c>
      <c r="E312" s="346" t="s">
        <v>9</v>
      </c>
      <c r="F312" s="347"/>
      <c r="G312" s="399"/>
      <c r="H312" s="400"/>
    </row>
    <row r="313" spans="1:8" x14ac:dyDescent="0.35">
      <c r="A313" s="401"/>
      <c r="B313" s="402" t="s">
        <v>337</v>
      </c>
      <c r="C313" s="345" t="s">
        <v>8</v>
      </c>
      <c r="D313" s="346" t="s">
        <v>9</v>
      </c>
      <c r="E313" s="346" t="s">
        <v>9</v>
      </c>
      <c r="F313" s="347"/>
      <c r="G313" s="361"/>
      <c r="H313" s="362"/>
    </row>
    <row r="314" spans="1:8" x14ac:dyDescent="0.35">
      <c r="A314" s="395" t="s">
        <v>317</v>
      </c>
      <c r="B314" s="396" t="s">
        <v>307</v>
      </c>
      <c r="C314" s="345" t="s">
        <v>8</v>
      </c>
      <c r="D314" s="346" t="s">
        <v>9</v>
      </c>
      <c r="E314" s="346" t="s">
        <v>9</v>
      </c>
      <c r="F314" s="347"/>
      <c r="G314" s="348"/>
      <c r="H314" s="349"/>
    </row>
    <row r="315" spans="1:8" x14ac:dyDescent="0.35">
      <c r="A315" s="395" t="s">
        <v>318</v>
      </c>
      <c r="B315" s="396" t="s">
        <v>327</v>
      </c>
      <c r="C315" s="345" t="s">
        <v>8</v>
      </c>
      <c r="D315" s="354" t="s">
        <v>9</v>
      </c>
      <c r="E315" s="354" t="s">
        <v>9</v>
      </c>
      <c r="F315" s="347"/>
      <c r="G315" s="348"/>
      <c r="H315" s="349"/>
    </row>
    <row r="316" spans="1:8" x14ac:dyDescent="0.35">
      <c r="A316" s="351" t="s">
        <v>321</v>
      </c>
      <c r="B316" s="396" t="s">
        <v>100</v>
      </c>
      <c r="C316" s="373" t="s">
        <v>328</v>
      </c>
      <c r="D316" s="373"/>
      <c r="E316" s="373"/>
      <c r="F316" s="373"/>
      <c r="G316" s="348"/>
      <c r="H316" s="349"/>
    </row>
    <row r="317" spans="1:8" x14ac:dyDescent="0.35">
      <c r="A317" s="398"/>
      <c r="B317" s="375" t="s">
        <v>338</v>
      </c>
      <c r="C317" s="345" t="s">
        <v>8</v>
      </c>
      <c r="D317" s="346" t="s">
        <v>9</v>
      </c>
      <c r="E317" s="346" t="s">
        <v>9</v>
      </c>
      <c r="F317" s="347"/>
      <c r="G317" s="399"/>
      <c r="H317" s="400"/>
    </row>
    <row r="318" spans="1:8" x14ac:dyDescent="0.35">
      <c r="A318" s="401"/>
      <c r="B318" s="402" t="s">
        <v>339</v>
      </c>
      <c r="C318" s="345" t="s">
        <v>8</v>
      </c>
      <c r="D318" s="346" t="s">
        <v>9</v>
      </c>
      <c r="E318" s="346" t="s">
        <v>9</v>
      </c>
      <c r="F318" s="347"/>
      <c r="G318" s="361"/>
      <c r="H318" s="362"/>
    </row>
    <row r="319" spans="1:8" x14ac:dyDescent="0.35">
      <c r="A319" s="351" t="s">
        <v>319</v>
      </c>
      <c r="B319" s="396" t="s">
        <v>128</v>
      </c>
      <c r="C319" s="373" t="s">
        <v>328</v>
      </c>
      <c r="D319" s="373"/>
      <c r="E319" s="373"/>
      <c r="F319" s="373"/>
      <c r="G319" s="348"/>
      <c r="H319" s="349"/>
    </row>
    <row r="320" spans="1:8" x14ac:dyDescent="0.35">
      <c r="A320" s="366"/>
      <c r="B320" s="367" t="s">
        <v>129</v>
      </c>
      <c r="C320" s="345" t="s">
        <v>8</v>
      </c>
      <c r="D320" s="346" t="s">
        <v>9</v>
      </c>
      <c r="E320" s="346" t="s">
        <v>9</v>
      </c>
      <c r="F320" s="347"/>
      <c r="G320" s="368"/>
      <c r="H320" s="369"/>
    </row>
    <row r="321" spans="1:8" x14ac:dyDescent="0.35">
      <c r="A321" s="366"/>
      <c r="B321" s="375" t="s">
        <v>130</v>
      </c>
      <c r="C321" s="345" t="s">
        <v>8</v>
      </c>
      <c r="D321" s="346" t="s">
        <v>9</v>
      </c>
      <c r="E321" s="346" t="s">
        <v>9</v>
      </c>
      <c r="F321" s="347"/>
      <c r="G321" s="376"/>
      <c r="H321" s="377"/>
    </row>
    <row r="322" spans="1:8" x14ac:dyDescent="0.35">
      <c r="A322" s="356"/>
      <c r="B322" s="370" t="s">
        <v>131</v>
      </c>
      <c r="C322" s="345" t="s">
        <v>8</v>
      </c>
      <c r="D322" s="346" t="s">
        <v>9</v>
      </c>
      <c r="E322" s="346" t="s">
        <v>9</v>
      </c>
      <c r="F322" s="347"/>
      <c r="G322" s="371"/>
      <c r="H322" s="372"/>
    </row>
    <row r="323" spans="1:8" x14ac:dyDescent="0.35">
      <c r="A323" s="395" t="s">
        <v>320</v>
      </c>
      <c r="B323" s="396" t="s">
        <v>118</v>
      </c>
      <c r="C323" s="358" t="s">
        <v>8</v>
      </c>
      <c r="D323" s="359" t="s">
        <v>9</v>
      </c>
      <c r="E323" s="359" t="s">
        <v>9</v>
      </c>
      <c r="F323" s="347"/>
      <c r="G323" s="348"/>
      <c r="H323" s="349"/>
    </row>
    <row r="324" spans="1:8" x14ac:dyDescent="0.35">
      <c r="A324" s="395" t="s">
        <v>322</v>
      </c>
      <c r="B324" s="396" t="s">
        <v>121</v>
      </c>
      <c r="C324" s="345" t="s">
        <v>8</v>
      </c>
      <c r="D324" s="346" t="s">
        <v>9</v>
      </c>
      <c r="E324" s="346" t="s">
        <v>9</v>
      </c>
      <c r="F324" s="347"/>
      <c r="G324" s="348"/>
      <c r="H324" s="349"/>
    </row>
    <row r="325" spans="1:8" x14ac:dyDescent="0.35">
      <c r="A325" s="351" t="s">
        <v>323</v>
      </c>
      <c r="B325" s="403" t="s">
        <v>123</v>
      </c>
      <c r="C325" s="373" t="s">
        <v>328</v>
      </c>
      <c r="D325" s="373"/>
      <c r="E325" s="373"/>
      <c r="F325" s="373"/>
      <c r="G325" s="348"/>
      <c r="H325" s="349"/>
    </row>
    <row r="326" spans="1:8" x14ac:dyDescent="0.35">
      <c r="A326" s="398"/>
      <c r="B326" s="404" t="s">
        <v>124</v>
      </c>
      <c r="C326" s="345" t="s">
        <v>8</v>
      </c>
      <c r="D326" s="346" t="s">
        <v>9</v>
      </c>
      <c r="E326" s="346" t="s">
        <v>9</v>
      </c>
      <c r="F326" s="347"/>
      <c r="G326" s="368"/>
      <c r="H326" s="369"/>
    </row>
    <row r="327" spans="1:8" x14ac:dyDescent="0.35">
      <c r="A327" s="398"/>
      <c r="B327" s="404" t="s">
        <v>125</v>
      </c>
      <c r="C327" s="345" t="s">
        <v>8</v>
      </c>
      <c r="D327" s="346" t="s">
        <v>9</v>
      </c>
      <c r="E327" s="346" t="s">
        <v>9</v>
      </c>
      <c r="F327" s="347"/>
      <c r="G327" s="376"/>
      <c r="H327" s="377"/>
    </row>
    <row r="328" spans="1:8" x14ac:dyDescent="0.35">
      <c r="A328" s="401"/>
      <c r="B328" s="402" t="s">
        <v>126</v>
      </c>
      <c r="C328" s="345" t="s">
        <v>8</v>
      </c>
      <c r="D328" s="346" t="s">
        <v>9</v>
      </c>
      <c r="E328" s="346" t="s">
        <v>9</v>
      </c>
      <c r="F328" s="347"/>
      <c r="G328" s="371"/>
      <c r="H328" s="372"/>
    </row>
    <row r="329" spans="1:8" x14ac:dyDescent="0.35">
      <c r="A329" s="405" t="s">
        <v>324</v>
      </c>
      <c r="B329" s="406" t="s">
        <v>325</v>
      </c>
      <c r="C329" s="390" t="s">
        <v>8</v>
      </c>
      <c r="D329" s="407" t="s">
        <v>9</v>
      </c>
      <c r="E329" s="407" t="s">
        <v>9</v>
      </c>
      <c r="F329" s="391"/>
      <c r="G329" s="392"/>
      <c r="H329" s="393"/>
    </row>
  </sheetData>
  <sheetProtection selectLockedCells="1"/>
  <mergeCells count="276">
    <mergeCell ref="F166:F169"/>
    <mergeCell ref="F133:F140"/>
    <mergeCell ref="D124:D126"/>
    <mergeCell ref="E124:E126"/>
    <mergeCell ref="F124:F126"/>
    <mergeCell ref="C133:C140"/>
    <mergeCell ref="D133:D140"/>
    <mergeCell ref="E133:E140"/>
    <mergeCell ref="D166:D169"/>
    <mergeCell ref="E166:E169"/>
    <mergeCell ref="D158:D159"/>
    <mergeCell ref="E158:E159"/>
    <mergeCell ref="C157:F157"/>
    <mergeCell ref="A1:A5"/>
    <mergeCell ref="G82:G83"/>
    <mergeCell ref="H82:H83"/>
    <mergeCell ref="G85:G86"/>
    <mergeCell ref="H85:H86"/>
    <mergeCell ref="G88:G89"/>
    <mergeCell ref="H88:H89"/>
    <mergeCell ref="H67:H68"/>
    <mergeCell ref="G70:G71"/>
    <mergeCell ref="H70:H71"/>
    <mergeCell ref="G76:G77"/>
    <mergeCell ref="C59:F59"/>
    <mergeCell ref="C62:F62"/>
    <mergeCell ref="H73:H74"/>
    <mergeCell ref="H76:H77"/>
    <mergeCell ref="G79:G80"/>
    <mergeCell ref="H79:H80"/>
    <mergeCell ref="G73:G74"/>
    <mergeCell ref="C30:F30"/>
    <mergeCell ref="D31:D33"/>
    <mergeCell ref="E31:E33"/>
    <mergeCell ref="F31:F33"/>
    <mergeCell ref="G31:G33"/>
    <mergeCell ref="H31:H33"/>
    <mergeCell ref="G239:G240"/>
    <mergeCell ref="H239:H240"/>
    <mergeCell ref="C227:F232"/>
    <mergeCell ref="G227:G232"/>
    <mergeCell ref="H227:H232"/>
    <mergeCell ref="C233:F233"/>
    <mergeCell ref="D234:D236"/>
    <mergeCell ref="E234:E236"/>
    <mergeCell ref="F234:F236"/>
    <mergeCell ref="G234:G236"/>
    <mergeCell ref="H234:H236"/>
    <mergeCell ref="D239:D240"/>
    <mergeCell ref="E239:E240"/>
    <mergeCell ref="F239:F240"/>
    <mergeCell ref="G57:G58"/>
    <mergeCell ref="H57:H58"/>
    <mergeCell ref="G60:G61"/>
    <mergeCell ref="H60:H61"/>
    <mergeCell ref="G63:G64"/>
    <mergeCell ref="H63:H64"/>
    <mergeCell ref="G67:G68"/>
    <mergeCell ref="G214:G216"/>
    <mergeCell ref="H214:H216"/>
    <mergeCell ref="G104:G105"/>
    <mergeCell ref="H104:H105"/>
    <mergeCell ref="G94:G97"/>
    <mergeCell ref="H94:H97"/>
    <mergeCell ref="G107:G109"/>
    <mergeCell ref="H107:H109"/>
    <mergeCell ref="G178:G182"/>
    <mergeCell ref="H178:H182"/>
    <mergeCell ref="G42:G43"/>
    <mergeCell ref="H42:H43"/>
    <mergeCell ref="G45:G46"/>
    <mergeCell ref="H45:H46"/>
    <mergeCell ref="G48:G49"/>
    <mergeCell ref="H48:H49"/>
    <mergeCell ref="G51:G52"/>
    <mergeCell ref="H51:H52"/>
    <mergeCell ref="G54:G55"/>
    <mergeCell ref="H54:H55"/>
    <mergeCell ref="C325:F325"/>
    <mergeCell ref="G326:G328"/>
    <mergeCell ref="H326:H328"/>
    <mergeCell ref="C132:F132"/>
    <mergeCell ref="G134:G140"/>
    <mergeCell ref="H134:H140"/>
    <mergeCell ref="D286:D287"/>
    <mergeCell ref="E286:E287"/>
    <mergeCell ref="F286:F287"/>
    <mergeCell ref="C301:F301"/>
    <mergeCell ref="C311:F311"/>
    <mergeCell ref="C174:F174"/>
    <mergeCell ref="G175:G176"/>
    <mergeCell ref="H175:H176"/>
    <mergeCell ref="C160:F160"/>
    <mergeCell ref="D161:D164"/>
    <mergeCell ref="E161:E164"/>
    <mergeCell ref="F161:F164"/>
    <mergeCell ref="G161:G164"/>
    <mergeCell ref="H161:H164"/>
    <mergeCell ref="C316:F316"/>
    <mergeCell ref="G320:G322"/>
    <mergeCell ref="H320:H322"/>
    <mergeCell ref="F268:F269"/>
    <mergeCell ref="D60:D61"/>
    <mergeCell ref="D67:D68"/>
    <mergeCell ref="E67:E68"/>
    <mergeCell ref="F67:F68"/>
    <mergeCell ref="D70:D71"/>
    <mergeCell ref="E70:E71"/>
    <mergeCell ref="F70:F71"/>
    <mergeCell ref="D73:D74"/>
    <mergeCell ref="E73:E74"/>
    <mergeCell ref="F73:F74"/>
    <mergeCell ref="C44:F44"/>
    <mergeCell ref="C47:F47"/>
    <mergeCell ref="C50:F50"/>
    <mergeCell ref="C53:F53"/>
    <mergeCell ref="C56:F56"/>
    <mergeCell ref="F54:F55"/>
    <mergeCell ref="D57:D58"/>
    <mergeCell ref="E57:E58"/>
    <mergeCell ref="F57:F58"/>
    <mergeCell ref="F45:F46"/>
    <mergeCell ref="D48:D49"/>
    <mergeCell ref="E48:E49"/>
    <mergeCell ref="F48:F49"/>
    <mergeCell ref="D51:D52"/>
    <mergeCell ref="E51:E52"/>
    <mergeCell ref="F51:F52"/>
    <mergeCell ref="D54:D55"/>
    <mergeCell ref="E54:E55"/>
    <mergeCell ref="C40:F41"/>
    <mergeCell ref="C186:F186"/>
    <mergeCell ref="G187:G188"/>
    <mergeCell ref="H187:H188"/>
    <mergeCell ref="C319:F319"/>
    <mergeCell ref="D251:D252"/>
    <mergeCell ref="E251:E252"/>
    <mergeCell ref="F251:F252"/>
    <mergeCell ref="C257:F257"/>
    <mergeCell ref="G258:G262"/>
    <mergeCell ref="H258:H262"/>
    <mergeCell ref="C264:F264"/>
    <mergeCell ref="D265:D266"/>
    <mergeCell ref="E265:E266"/>
    <mergeCell ref="F265:F266"/>
    <mergeCell ref="G265:G266"/>
    <mergeCell ref="H265:H266"/>
    <mergeCell ref="G251:G252"/>
    <mergeCell ref="H251:H252"/>
    <mergeCell ref="C285:F285"/>
    <mergeCell ref="G286:G287"/>
    <mergeCell ref="H286:H287"/>
    <mergeCell ref="C270:F270"/>
    <mergeCell ref="C238:F238"/>
    <mergeCell ref="G2:G5"/>
    <mergeCell ref="H2:H5"/>
    <mergeCell ref="D4:D5"/>
    <mergeCell ref="E4:E5"/>
    <mergeCell ref="F4:F5"/>
    <mergeCell ref="C17:F17"/>
    <mergeCell ref="D18:D19"/>
    <mergeCell ref="E18:E19"/>
    <mergeCell ref="F18:F19"/>
    <mergeCell ref="G18:G19"/>
    <mergeCell ref="H18:H19"/>
    <mergeCell ref="C2:C5"/>
    <mergeCell ref="D2:F2"/>
    <mergeCell ref="C177:F177"/>
    <mergeCell ref="C65:F65"/>
    <mergeCell ref="C66:F66"/>
    <mergeCell ref="C69:F69"/>
    <mergeCell ref="C72:F72"/>
    <mergeCell ref="C75:F75"/>
    <mergeCell ref="C78:F78"/>
    <mergeCell ref="C81:F81"/>
    <mergeCell ref="D42:D43"/>
    <mergeCell ref="E42:E43"/>
    <mergeCell ref="F42:F43"/>
    <mergeCell ref="D45:D46"/>
    <mergeCell ref="E45:E46"/>
    <mergeCell ref="C84:F84"/>
    <mergeCell ref="C87:F87"/>
    <mergeCell ref="D175:D176"/>
    <mergeCell ref="E175:E176"/>
    <mergeCell ref="F175:F176"/>
    <mergeCell ref="E60:E61"/>
    <mergeCell ref="F60:F61"/>
    <mergeCell ref="D63:D64"/>
    <mergeCell ref="E63:E64"/>
    <mergeCell ref="F63:F64"/>
    <mergeCell ref="C106:F106"/>
    <mergeCell ref="C110:F110"/>
    <mergeCell ref="G111:G114"/>
    <mergeCell ref="H111:H114"/>
    <mergeCell ref="C94:F97"/>
    <mergeCell ref="C103:F103"/>
    <mergeCell ref="C100:F100"/>
    <mergeCell ref="G101:G102"/>
    <mergeCell ref="H101:H102"/>
    <mergeCell ref="E76:E77"/>
    <mergeCell ref="F76:F77"/>
    <mergeCell ref="D79:D80"/>
    <mergeCell ref="E79:E80"/>
    <mergeCell ref="F79:F80"/>
    <mergeCell ref="D82:D83"/>
    <mergeCell ref="E82:E83"/>
    <mergeCell ref="F82:F83"/>
    <mergeCell ref="D85:D86"/>
    <mergeCell ref="E85:E86"/>
    <mergeCell ref="F85:F86"/>
    <mergeCell ref="D76:D77"/>
    <mergeCell ref="D88:D89"/>
    <mergeCell ref="E88:E89"/>
    <mergeCell ref="F88:F89"/>
    <mergeCell ref="F178:F182"/>
    <mergeCell ref="E178:E182"/>
    <mergeCell ref="D178:D182"/>
    <mergeCell ref="G218:G219"/>
    <mergeCell ref="H218:H219"/>
    <mergeCell ref="C194:F194"/>
    <mergeCell ref="G195:G196"/>
    <mergeCell ref="H195:H196"/>
    <mergeCell ref="C213:F213"/>
    <mergeCell ref="D214:D216"/>
    <mergeCell ref="E214:E216"/>
    <mergeCell ref="F214:F216"/>
    <mergeCell ref="D218:D220"/>
    <mergeCell ref="E218:E220"/>
    <mergeCell ref="F218:F220"/>
    <mergeCell ref="C204:F204"/>
    <mergeCell ref="C209:F209"/>
    <mergeCell ref="C123:F123"/>
    <mergeCell ref="C165:F165"/>
    <mergeCell ref="C189:F189"/>
    <mergeCell ref="C197:F197"/>
    <mergeCell ref="G271:G277"/>
    <mergeCell ref="H271:H277"/>
    <mergeCell ref="C242:F244"/>
    <mergeCell ref="G242:G244"/>
    <mergeCell ref="H242:H244"/>
    <mergeCell ref="C250:F250"/>
    <mergeCell ref="D268:D269"/>
    <mergeCell ref="E268:E269"/>
    <mergeCell ref="G268:G269"/>
    <mergeCell ref="H268:H269"/>
    <mergeCell ref="D247:D248"/>
    <mergeCell ref="E247:E248"/>
    <mergeCell ref="F247:F248"/>
    <mergeCell ref="C246:F246"/>
    <mergeCell ref="G247:G248"/>
    <mergeCell ref="H247:H248"/>
    <mergeCell ref="C267:F267"/>
    <mergeCell ref="C200:F200"/>
    <mergeCell ref="C217:F217"/>
    <mergeCell ref="C218:C220"/>
    <mergeCell ref="A271:A277"/>
    <mergeCell ref="A286:A287"/>
    <mergeCell ref="A268:A269"/>
    <mergeCell ref="A265:A266"/>
    <mergeCell ref="A251:A252"/>
    <mergeCell ref="A247:A248"/>
    <mergeCell ref="A242:A244"/>
    <mergeCell ref="A234:A236"/>
    <mergeCell ref="A239:A240"/>
    <mergeCell ref="A41:A64"/>
    <mergeCell ref="A31:A33"/>
    <mergeCell ref="A18:A19"/>
    <mergeCell ref="A227:A232"/>
    <mergeCell ref="A214:A216"/>
    <mergeCell ref="A178:A182"/>
    <mergeCell ref="A175:A176"/>
    <mergeCell ref="A161:A164"/>
    <mergeCell ref="A133:A141"/>
    <mergeCell ref="A94:A97"/>
    <mergeCell ref="A66:A89"/>
    <mergeCell ref="A218:A220"/>
  </mergeCells>
  <dataValidations count="1">
    <dataValidation type="list" allowBlank="1" showInputMessage="1" showErrorMessage="1" sqref="F290:F292 F312:F313 F239:F241 F221:F226 F88:F89 F175:F176 F170:F173 F133 F326:F328 F130:F131 F158:F159 F92:F93 F296:F299 F82:F83 F79:F80 F76:F77 F73:F74 F70:F71 F67:F68 F63:F64 F60:F61 F57:F58 F54:F55 F51:F52 F42 F48:F49 F45:F46 F317:F318 F7:F16 F107:F109 F101:F102 F104:F105 F320:F322 F38:F39 F18:F25 F31:F35 F28:F29 F286:F287 F302:F303 F268 F245 F237 F234 F218 F214 F178 F161:F163 F141:F147 F151:F156 F111:F122 F280:F284 F185 F187:F188 F190:F193 F195:F196 F198:F199 F201:F203 F205:F208 F210:F212 F247:F249 F251:F254 F258:F266 F124 F127:F128 F166:F168 F271:F277" xr:uid="{00000000-0002-0000-0100-000000000000}">
      <formula1>$J$7:$J$10</formula1>
    </dataValidation>
  </dataValidations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Information</vt:lpstr>
      <vt:lpstr>Worksheet</vt:lpstr>
    </vt:vector>
  </TitlesOfParts>
  <Company>Southface Energy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B. Norton</dc:creator>
  <cp:lastModifiedBy>Amelia Godfrey</cp:lastModifiedBy>
  <cp:lastPrinted>2015-06-05T13:04:34Z</cp:lastPrinted>
  <dcterms:created xsi:type="dcterms:W3CDTF">2013-11-18T15:50:32Z</dcterms:created>
  <dcterms:modified xsi:type="dcterms:W3CDTF">2019-11-01T19:37:56Z</dcterms:modified>
</cp:coreProperties>
</file>