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updateLinks="never" codeName="ThisWorkbook"/>
  <mc:AlternateContent xmlns:mc="http://schemas.openxmlformats.org/markup-compatibility/2006">
    <mc:Choice Requires="x15">
      <x15ac:absPath xmlns:x15ac="http://schemas.microsoft.com/office/spreadsheetml/2010/11/ac" url="https://southface241-my.sharepoint.com/personal/agodfrey_southface_org/Documents/Desktop/2023 EarthCraft Worksheets for Website/"/>
    </mc:Choice>
  </mc:AlternateContent>
  <xr:revisionPtr revIDLastSave="250" documentId="8_{C29C21F8-27A0-426F-8B66-A66970FD83B7}" xr6:coauthVersionLast="47" xr6:coauthVersionMax="47" xr10:uidLastSave="{4011B100-9F5E-4561-AF2C-D277F1777042}"/>
  <bookViews>
    <workbookView xWindow="28680" yWindow="-120" windowWidth="29040" windowHeight="15840" tabRatio="829" activeTab="2" xr2:uid="{00000000-000D-0000-FFFF-FFFF00000000}"/>
  </bookViews>
  <sheets>
    <sheet name="Instructions" sheetId="11" r:id="rId1"/>
    <sheet name="Cover Sheet" sheetId="10" r:id="rId2"/>
    <sheet name="Worksheet" sheetId="2" r:id="rId3"/>
    <sheet name="Energy Performance Prescriptive" sheetId="8" r:id="rId4"/>
    <sheet name="Diagnostic Testing Results" sheetId="13" r:id="rId5"/>
  </sheets>
  <definedNames>
    <definedName name="mmm">#REF!</definedName>
    <definedName name="nmnn">#REF!</definedName>
    <definedName name="NNN">#REF!</definedName>
    <definedName name="_xlnm.Print_Area" localSheetId="1">'Cover Sheet'!$A$1:$K$44</definedName>
    <definedName name="_xlnm.Print_Area" localSheetId="3">'Energy Performance Prescriptive'!$A$1:$F$47</definedName>
    <definedName name="_xlnm.Print_Area" localSheetId="2">Worksheet!$A$1:$I$748</definedName>
    <definedName name="xxx">#REF!</definedName>
  </definedNames>
  <calcPr calcId="191029"/>
  <customWorkbookViews>
    <customWorkbookView name="Worksheet- All Lines" guid="{68EEACCF-81F3-4F65-9A07-3AC941C93613}" maximized="1" xWindow="1" yWindow="1" windowWidth="1024" windowHeight="547" activeSheetId="4"/>
    <customWorkbookView name="Required- All Levels" guid="{E4E10649-538C-4491-887B-F31EC76C45E5}" maximized="1" xWindow="1" yWindow="1" windowWidth="1024" windowHeight="547" activeSheetId="4"/>
    <customWorkbookView name="Cara O'Rourke - Personal View" guid="{FFDE8AC1-92F5-4BFA-8F63-BCA86CD11446}" mergeInterval="0" personalView="1" maximized="1" xWindow="1" yWindow="1" windowWidth="1020" windowHeight="551" tabRatio="82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42" i="2" l="1"/>
  <c r="F742" i="2"/>
  <c r="G731" i="2"/>
  <c r="F731" i="2"/>
  <c r="G701" i="2"/>
  <c r="F701" i="2"/>
  <c r="G640" i="2"/>
  <c r="F640" i="2"/>
  <c r="G464" i="2"/>
  <c r="G744" i="2" s="1"/>
  <c r="F464" i="2"/>
  <c r="F744" i="2" s="1"/>
  <c r="G270" i="2"/>
  <c r="F270" i="2"/>
  <c r="G217" i="2"/>
  <c r="F217" i="2"/>
  <c r="G154" i="2"/>
  <c r="F154" i="2"/>
  <c r="F99" i="2"/>
  <c r="G99" i="2"/>
  <c r="G82" i="2"/>
  <c r="F82" i="2"/>
  <c r="C17" i="8"/>
  <c r="B17" i="8"/>
  <c r="B76" i="2"/>
  <c r="D19" i="8"/>
  <c r="D18" i="8"/>
  <c r="A77" i="2"/>
  <c r="N449" i="13" l="1"/>
  <c r="I449" i="13"/>
  <c r="D449" i="13"/>
  <c r="N447" i="13"/>
  <c r="I447" i="13"/>
  <c r="D447" i="13"/>
  <c r="O444" i="13"/>
  <c r="N444" i="13"/>
  <c r="J444" i="13"/>
  <c r="I444" i="13"/>
  <c r="E444" i="13"/>
  <c r="D444" i="13"/>
  <c r="N420" i="13"/>
  <c r="I420" i="13"/>
  <c r="D420" i="13"/>
  <c r="N418" i="13"/>
  <c r="I418" i="13"/>
  <c r="D418" i="13"/>
  <c r="O415" i="13"/>
  <c r="N415" i="13"/>
  <c r="J415" i="13"/>
  <c r="I415" i="13"/>
  <c r="E415" i="13"/>
  <c r="D415" i="13"/>
  <c r="N391" i="13"/>
  <c r="I391" i="13"/>
  <c r="D391" i="13"/>
  <c r="N389" i="13"/>
  <c r="I389" i="13"/>
  <c r="D389" i="13"/>
  <c r="O386" i="13"/>
  <c r="N386" i="13"/>
  <c r="J386" i="13"/>
  <c r="I386" i="13"/>
  <c r="E386" i="13"/>
  <c r="D386" i="13"/>
  <c r="N362" i="13"/>
  <c r="I362" i="13"/>
  <c r="D362" i="13"/>
  <c r="N360" i="13"/>
  <c r="I360" i="13"/>
  <c r="D360" i="13"/>
  <c r="O357" i="13"/>
  <c r="N357" i="13"/>
  <c r="J357" i="13"/>
  <c r="I357" i="13"/>
  <c r="E357" i="13"/>
  <c r="D357" i="13"/>
  <c r="N333" i="13"/>
  <c r="I333" i="13"/>
  <c r="D333" i="13"/>
  <c r="N331" i="13"/>
  <c r="I331" i="13"/>
  <c r="D331" i="13"/>
  <c r="O328" i="13"/>
  <c r="N328" i="13"/>
  <c r="J328" i="13"/>
  <c r="I328" i="13"/>
  <c r="E328" i="13"/>
  <c r="D328" i="13"/>
  <c r="N304" i="13"/>
  <c r="I304" i="13"/>
  <c r="D304" i="13"/>
  <c r="N302" i="13"/>
  <c r="I302" i="13"/>
  <c r="D302" i="13"/>
  <c r="O299" i="13"/>
  <c r="N299" i="13"/>
  <c r="J299" i="13"/>
  <c r="I299" i="13"/>
  <c r="E299" i="13"/>
  <c r="D299" i="13"/>
  <c r="N275" i="13"/>
  <c r="I275" i="13"/>
  <c r="D275" i="13"/>
  <c r="N273" i="13"/>
  <c r="I273" i="13"/>
  <c r="D273" i="13"/>
  <c r="O270" i="13"/>
  <c r="N270" i="13"/>
  <c r="J270" i="13"/>
  <c r="I270" i="13"/>
  <c r="E270" i="13"/>
  <c r="D270" i="13"/>
  <c r="N246" i="13"/>
  <c r="I246" i="13"/>
  <c r="D246" i="13"/>
  <c r="N244" i="13"/>
  <c r="I244" i="13"/>
  <c r="D244" i="13"/>
  <c r="O241" i="13"/>
  <c r="N241" i="13"/>
  <c r="J241" i="13"/>
  <c r="I241" i="13"/>
  <c r="E241" i="13"/>
  <c r="D241" i="13"/>
  <c r="N217" i="13"/>
  <c r="I217" i="13"/>
  <c r="D217" i="13"/>
  <c r="N215" i="13"/>
  <c r="I215" i="13"/>
  <c r="D215" i="13"/>
  <c r="O212" i="13"/>
  <c r="N212" i="13"/>
  <c r="J212" i="13"/>
  <c r="I212" i="13"/>
  <c r="E212" i="13"/>
  <c r="D212" i="13"/>
  <c r="N188" i="13"/>
  <c r="I188" i="13"/>
  <c r="D188" i="13"/>
  <c r="N186" i="13"/>
  <c r="I186" i="13"/>
  <c r="D186" i="13"/>
  <c r="O183" i="13"/>
  <c r="N183" i="13"/>
  <c r="J183" i="13"/>
  <c r="I183" i="13"/>
  <c r="E183" i="13"/>
  <c r="D183" i="13"/>
  <c r="N159" i="13"/>
  <c r="I159" i="13"/>
  <c r="D159" i="13"/>
  <c r="N157" i="13"/>
  <c r="I157" i="13"/>
  <c r="D157" i="13"/>
  <c r="O154" i="13"/>
  <c r="N154" i="13"/>
  <c r="J154" i="13"/>
  <c r="I154" i="13"/>
  <c r="E154" i="13"/>
  <c r="D154" i="13"/>
  <c r="N130" i="13"/>
  <c r="I130" i="13"/>
  <c r="D130" i="13"/>
  <c r="N128" i="13"/>
  <c r="I128" i="13"/>
  <c r="D128" i="13"/>
  <c r="O125" i="13"/>
  <c r="N125" i="13"/>
  <c r="J125" i="13"/>
  <c r="I125" i="13"/>
  <c r="E125" i="13"/>
  <c r="D125" i="13"/>
  <c r="N101" i="13"/>
  <c r="I101" i="13"/>
  <c r="D101" i="13"/>
  <c r="N99" i="13"/>
  <c r="I99" i="13"/>
  <c r="D99" i="13"/>
  <c r="O96" i="13"/>
  <c r="N96" i="13"/>
  <c r="J96" i="13"/>
  <c r="I96" i="13"/>
  <c r="E96" i="13"/>
  <c r="D96" i="13"/>
  <c r="N72" i="13"/>
  <c r="I72" i="13"/>
  <c r="D72" i="13"/>
  <c r="N70" i="13"/>
  <c r="I70" i="13"/>
  <c r="D70" i="13"/>
  <c r="O67" i="13"/>
  <c r="N67" i="13"/>
  <c r="J67" i="13"/>
  <c r="I67" i="13"/>
  <c r="E67" i="13"/>
  <c r="D67" i="13"/>
  <c r="I43" i="13"/>
  <c r="I41" i="13"/>
  <c r="J38" i="13"/>
  <c r="I38" i="13"/>
  <c r="N43" i="13"/>
  <c r="D43" i="13"/>
  <c r="N41" i="13"/>
  <c r="D41" i="13"/>
  <c r="O38" i="13"/>
  <c r="N38" i="13"/>
  <c r="E38" i="13"/>
  <c r="D38" i="13"/>
  <c r="I14" i="13"/>
  <c r="N14" i="13"/>
  <c r="D14" i="13"/>
  <c r="D12" i="13"/>
  <c r="A736" i="2"/>
  <c r="A372" i="2" l="1"/>
  <c r="A339" i="2"/>
  <c r="A341" i="2" s="1"/>
  <c r="A707" i="2"/>
  <c r="A709" i="2" s="1"/>
  <c r="A710" i="2" s="1"/>
  <c r="D1" i="2" l="1"/>
  <c r="C11" i="8"/>
  <c r="C12" i="8"/>
  <c r="B12" i="8"/>
  <c r="B11" i="8"/>
  <c r="C20" i="8"/>
  <c r="B20" i="8"/>
  <c r="B5" i="8"/>
  <c r="C5" i="8"/>
  <c r="A380" i="2" l="1"/>
  <c r="D16" i="8"/>
  <c r="D15" i="8"/>
  <c r="D14" i="8"/>
  <c r="C13" i="8"/>
  <c r="B13" i="8"/>
  <c r="A375" i="2"/>
  <c r="B21" i="8" s="1"/>
  <c r="A338" i="2"/>
  <c r="N12" i="13" l="1"/>
  <c r="O9" i="13"/>
  <c r="N9" i="13"/>
  <c r="I12" i="13"/>
  <c r="J9" i="13"/>
  <c r="I9" i="13"/>
  <c r="D9" i="13"/>
  <c r="E9" i="13"/>
  <c r="D46" i="8"/>
  <c r="C46" i="8"/>
  <c r="C45" i="8"/>
  <c r="B45" i="8"/>
  <c r="C44" i="8"/>
  <c r="B44" i="8"/>
  <c r="D39" i="8"/>
  <c r="C43" i="8"/>
  <c r="B43" i="8"/>
  <c r="D42" i="8"/>
  <c r="C41" i="8"/>
  <c r="B41" i="8"/>
  <c r="C40" i="8"/>
  <c r="B40" i="8"/>
  <c r="D38" i="8"/>
  <c r="D35" i="8"/>
  <c r="C34" i="8"/>
  <c r="B34" i="8"/>
  <c r="D32" i="8"/>
  <c r="D31" i="8"/>
  <c r="C30" i="8"/>
  <c r="B30" i="8"/>
  <c r="D29" i="8"/>
  <c r="D28" i="8"/>
  <c r="C27" i="8"/>
  <c r="B27" i="8"/>
  <c r="D26" i="8"/>
  <c r="D25" i="8"/>
  <c r="D24" i="8"/>
  <c r="B23" i="8"/>
  <c r="D10" i="8"/>
  <c r="D9" i="8"/>
  <c r="D8" i="8"/>
  <c r="C7" i="8"/>
  <c r="B7" i="8"/>
  <c r="J20" i="10" l="1"/>
  <c r="I20" i="10"/>
  <c r="J24" i="10"/>
  <c r="I24" i="10"/>
  <c r="A35" i="2"/>
  <c r="A39" i="2" s="1"/>
  <c r="A43" i="2" s="1"/>
  <c r="A44" i="2" s="1"/>
  <c r="A47" i="2" s="1"/>
  <c r="A48" i="2" s="1"/>
  <c r="A737" i="2"/>
  <c r="A343" i="2"/>
  <c r="A346" i="2" s="1"/>
  <c r="A347" i="2" s="1"/>
  <c r="I19" i="10"/>
  <c r="J19" i="10"/>
  <c r="J27" i="10"/>
  <c r="I27" i="10"/>
  <c r="I26" i="10"/>
  <c r="I18" i="10"/>
  <c r="J26" i="10"/>
  <c r="J25" i="10"/>
  <c r="I25" i="10"/>
  <c r="I23" i="10"/>
  <c r="I21" i="10"/>
  <c r="I22" i="10"/>
  <c r="J23" i="10"/>
  <c r="J22" i="10"/>
  <c r="J21" i="10"/>
  <c r="J18" i="10"/>
  <c r="A87" i="2"/>
  <c r="A88" i="2" s="1"/>
  <c r="A90" i="2" s="1"/>
  <c r="A91" i="2" s="1"/>
  <c r="A92" i="2" s="1"/>
  <c r="A231" i="2"/>
  <c r="A726" i="2"/>
  <c r="A675" i="2"/>
  <c r="A679" i="2" s="1"/>
  <c r="A646" i="2"/>
  <c r="A647" i="2" s="1"/>
  <c r="A648" i="2" s="1"/>
  <c r="A614" i="2"/>
  <c r="A615" i="2" s="1"/>
  <c r="A579" i="2"/>
  <c r="A580" i="2" s="1"/>
  <c r="A581" i="2" s="1"/>
  <c r="A583" i="2" s="1"/>
  <c r="A586" i="2" s="1"/>
  <c r="A587" i="2" s="1"/>
  <c r="A515" i="2"/>
  <c r="A516" i="2" s="1"/>
  <c r="A517" i="2" s="1"/>
  <c r="A520" i="2" s="1"/>
  <c r="A521" i="2" s="1"/>
  <c r="A522" i="2" s="1"/>
  <c r="A223" i="2"/>
  <c r="A224" i="2" s="1"/>
  <c r="A225" i="2" s="1"/>
  <c r="A226" i="2" s="1"/>
  <c r="A197" i="2"/>
  <c r="A198" i="2" s="1"/>
  <c r="A199" i="2" s="1"/>
  <c r="A200" i="2" s="1"/>
  <c r="A201" i="2" s="1"/>
  <c r="A160" i="2"/>
  <c r="A161" i="2" s="1"/>
  <c r="A165" i="2" s="1"/>
  <c r="A166" i="2" s="1"/>
  <c r="A167" i="2" s="1"/>
  <c r="A170" i="2" s="1"/>
  <c r="A171" i="2" s="1"/>
  <c r="A172" i="2" s="1"/>
  <c r="A173" i="2" s="1"/>
  <c r="A133" i="2"/>
  <c r="A136" i="2" s="1"/>
  <c r="A139" i="2" s="1"/>
  <c r="A140" i="2" s="1"/>
  <c r="A143" i="2" s="1"/>
  <c r="A144" i="2" s="1"/>
  <c r="A145" i="2" s="1"/>
  <c r="A150" i="2" s="1"/>
  <c r="A120" i="2"/>
  <c r="A123" i="2" s="1"/>
  <c r="A124" i="2" s="1"/>
  <c r="A56" i="2"/>
  <c r="A57" i="2" s="1"/>
  <c r="A58" i="2" s="1"/>
  <c r="A59" i="2" s="1"/>
  <c r="A60" i="2" s="1"/>
  <c r="A61" i="2" s="1"/>
  <c r="A62" i="2" s="1"/>
  <c r="A63" i="2" s="1"/>
  <c r="A65" i="2" s="1"/>
  <c r="A12" i="2"/>
  <c r="A16" i="2" s="1"/>
  <c r="A601" i="2"/>
  <c r="A604" i="2" s="1"/>
  <c r="B37" i="8"/>
  <c r="A449" i="2"/>
  <c r="A452" i="2" s="1"/>
  <c r="A453" i="2" s="1"/>
  <c r="B94" i="2"/>
  <c r="B95" i="2" s="1"/>
  <c r="B96" i="2" s="1"/>
  <c r="B97" i="2" s="1"/>
  <c r="B98" i="2" s="1"/>
  <c r="A80" i="2"/>
  <c r="A81" i="2" s="1"/>
  <c r="A202" i="2" l="1"/>
  <c r="A203" i="2" s="1"/>
  <c r="A204" i="2" s="1"/>
  <c r="A653" i="2"/>
  <c r="A655" i="2" s="1"/>
  <c r="I28" i="10"/>
  <c r="F1" i="2"/>
  <c r="J28" i="10"/>
  <c r="G1" i="2" l="1"/>
  <c r="E746" i="2"/>
  <c r="I30" i="10" s="1"/>
  <c r="A656" i="2"/>
  <c r="A657" i="2" s="1"/>
  <c r="A65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tc={A49B0ACD-424A-4E0C-99C0-FCF79144C323}</author>
    <author>tc={DF45CB93-45CD-4CD8-9E7E-49A86A028E9B}</author>
    <author>tc={9395DDEB-ABF6-4995-AF07-3AF3512BB0E7}</author>
    <author>tc={B1A0D823-97DD-4F48-B46A-7872F7D63984}</author>
    <author>tc={588B7E3E-7A6E-4671-ACE7-C418430BEFCC}</author>
    <author>tc={B8B308CF-9014-48B1-ACDC-B2F8A794C886}</author>
    <author>tc={F3A3D4A8-5D25-44A8-82A2-CDF8175688E7}</author>
    <author>tc={63021938-D129-4F7D-9D33-96C61C90AF9E}</author>
    <author>tc={8A38DE97-00CB-41FE-B89E-071298CDC8C5}</author>
    <author>tc={03AABC20-FCDD-4E4E-99F0-BECEFB7CD642}</author>
    <author>tc={318A44FF-7CFB-4373-BBA4-75AD7F55B477}</author>
    <author>tc={839AABB8-F257-4D93-B0A1-1C1EC5688BFA}</author>
    <author>tc={8C7E477B-5725-40A5-BECF-3631139E1CC3}</author>
    <author>tc={5DC3D358-55AF-4FDD-B21B-5BA4E67B9627}</author>
    <author>tc={E0E7D924-A393-45D5-BED9-F1862C68776F}</author>
    <author>tc={FDF3B546-8E2C-43D8-8AAB-587BA134EB41}</author>
    <author>tc={5CDD9B2A-67BC-4090-8454-D0820793219C}</author>
    <author>tc={2B64EB33-0306-4E2A-9FCE-84029E233DE9}</author>
    <author>tc={D6D4BFE2-208C-4B8C-B961-DC8159E47053}</author>
    <author>tc={D454AE6E-7FC2-4852-8B6D-06D5F749AE99}</author>
    <author>tc={4DA2F3BA-7986-49CD-8E7A-BEE5663B2572}</author>
    <author>tc={AFCA6620-1510-4C46-A43C-DF8F308C18BE}</author>
    <author>tc={AB3318CA-097D-4130-B12D-1E4B91F744EA}</author>
    <author>tc={DE316E3E-F6B0-4F70-A165-F8ECAFC0DA91}</author>
    <author>tc={81A5CD45-0FCA-42FA-9C61-AAB50A69A756}</author>
    <author>tc={31DA2083-86D9-4C97-BF6F-77E56EBDE305}</author>
    <author>tc={CCBA8003-5CE6-4304-A665-C045182E5BF5}</author>
    <author>tc={7E77B13A-5BDC-4F2F-A818-913C9AEF3E9A}</author>
    <author>tc={5DF87313-598C-4613-96D4-008D887802DE}</author>
    <author>tc={DAA0773C-2043-4733-9CF7-06FEEEAB5170}</author>
    <author>tc={D9CFB369-745D-4297-B33A-157A2710E5DC}</author>
    <author>tc={170A1B4F-5C37-49F1-9453-D1C7FD9FF243}</author>
    <author>tc={211DBFBB-6CB8-4C7B-84D4-24DF234A4B6C}</author>
    <author>tc={BB9ECBF7-F3F9-4B3D-A62E-57E067D7539A}</author>
    <author>tc={F4A0D248-7F0D-452E-8AB9-D1E179197792}</author>
    <author>tc={AC91E1CC-D17F-4C19-9702-9059FC9C9BA6}</author>
    <author>tc={C52741C7-7E76-4D11-BF16-5D6D27FD7914}</author>
    <author>tc={724A29A5-0FB6-47C6-9FFE-BE679AE123DE}</author>
    <author>tc={2FB0F3BD-B91F-47DD-AD94-0482F39A30DE}</author>
    <author>tc={C076A07D-7E35-4D4F-AAE0-3F941C6EDAB8}</author>
    <author>tc={2CFB6795-D223-4341-B0CB-94B927A7F9C1}</author>
    <author>tc={F3CF581E-1041-4FFC-B9B6-585A85C93B71}</author>
    <author>tc={282AF989-EEE2-408D-B259-E3DB9FB8EC32}</author>
    <author>tc={5CA1B0A7-E5C7-421B-A0F4-5D46AB99EF3B}</author>
    <author>tc={BCF54B95-5D44-46B6-9135-5C0BBBB3EFA9}</author>
    <author>tc={8419B867-187C-4CCC-8970-823FD420EEB4}</author>
    <author>tc={2EB7366B-B3C1-41CF-AA7B-9C70DBAEC917}</author>
    <author>tc={2F14A023-74EE-4F09-8F8F-5A960922A4C8}</author>
  </authors>
  <commentList>
    <comment ref="B10" authorId="0" shapeId="0" xr:uid="{A49B0ACD-424A-4E0C-99C0-FCF79144C323}">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10" authorId="1" shapeId="0" xr:uid="{DF45CB93-45CD-4CD8-9E7E-49A86A028E9B}">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10" authorId="2" shapeId="0" xr:uid="{9395DDEB-ABF6-4995-AF07-3AF3512BB0E7}">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39" authorId="3" shapeId="0" xr:uid="{B1A0D823-97DD-4F48-B46A-7872F7D63984}">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39" authorId="4" shapeId="0" xr:uid="{588B7E3E-7A6E-4671-ACE7-C418430BEFCC}">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39" authorId="5" shapeId="0" xr:uid="{B8B308CF-9014-48B1-ACDC-B2F8A794C886}">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68" authorId="6" shapeId="0" xr:uid="{F3A3D4A8-5D25-44A8-82A2-CDF8175688E7}">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68" authorId="7" shapeId="0" xr:uid="{63021938-D129-4F7D-9D33-96C61C90AF9E}">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68" authorId="8" shapeId="0" xr:uid="{8A38DE97-00CB-41FE-B89E-071298CDC8C5}">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97" authorId="9" shapeId="0" xr:uid="{03AABC20-FCDD-4E4E-99F0-BECEFB7CD642}">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97" authorId="10" shapeId="0" xr:uid="{318A44FF-7CFB-4373-BBA4-75AD7F55B477}">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97" authorId="11" shapeId="0" xr:uid="{839AABB8-F257-4D93-B0A1-1C1EC5688BFA}">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126" authorId="12" shapeId="0" xr:uid="{8C7E477B-5725-40A5-BECF-3631139E1CC3}">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126" authorId="13" shapeId="0" xr:uid="{5DC3D358-55AF-4FDD-B21B-5BA4E67B9627}">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126" authorId="14" shapeId="0" xr:uid="{E0E7D924-A393-45D5-BED9-F1862C68776F}">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155" authorId="15" shapeId="0" xr:uid="{FDF3B546-8E2C-43D8-8AAB-587BA134EB41}">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155" authorId="16" shapeId="0" xr:uid="{5CDD9B2A-67BC-4090-8454-D0820793219C}">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155" authorId="17" shapeId="0" xr:uid="{2B64EB33-0306-4E2A-9FCE-84029E233DE9}">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184" authorId="18" shapeId="0" xr:uid="{D6D4BFE2-208C-4B8C-B961-DC8159E47053}">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184" authorId="19" shapeId="0" xr:uid="{D454AE6E-7FC2-4852-8B6D-06D5F749AE99}">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184" authorId="20" shapeId="0" xr:uid="{4DA2F3BA-7986-49CD-8E7A-BEE5663B2572}">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213" authorId="21" shapeId="0" xr:uid="{AFCA6620-1510-4C46-A43C-DF8F308C18BE}">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213" authorId="22" shapeId="0" xr:uid="{AB3318CA-097D-4130-B12D-1E4B91F744EA}">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213" authorId="23" shapeId="0" xr:uid="{DE316E3E-F6B0-4F70-A165-F8ECAFC0DA91}">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242" authorId="24" shapeId="0" xr:uid="{81A5CD45-0FCA-42FA-9C61-AAB50A69A756}">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242" authorId="25" shapeId="0" xr:uid="{31DA2083-86D9-4C97-BF6F-77E56EBDE305}">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242" authorId="26" shapeId="0" xr:uid="{CCBA8003-5CE6-4304-A665-C045182E5BF5}">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271" authorId="27" shapeId="0" xr:uid="{7E77B13A-5BDC-4F2F-A818-913C9AEF3E9A}">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271" authorId="28" shapeId="0" xr:uid="{5DF87313-598C-4613-96D4-008D887802DE}">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271" authorId="29" shapeId="0" xr:uid="{DAA0773C-2043-4733-9CF7-06FEEEAB5170}">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300" authorId="30" shapeId="0" xr:uid="{D9CFB369-745D-4297-B33A-157A2710E5DC}">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300" authorId="31" shapeId="0" xr:uid="{170A1B4F-5C37-49F1-9453-D1C7FD9FF243}">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300" authorId="32" shapeId="0" xr:uid="{211DBFBB-6CB8-4C7B-84D4-24DF234A4B6C}">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329" authorId="33" shapeId="0" xr:uid="{BB9ECBF7-F3F9-4B3D-A62E-57E067D7539A}">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329" authorId="34" shapeId="0" xr:uid="{F4A0D248-7F0D-452E-8AB9-D1E179197792}">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329" authorId="35" shapeId="0" xr:uid="{AC91E1CC-D17F-4C19-9702-9059FC9C9BA6}">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358" authorId="36" shapeId="0" xr:uid="{C52741C7-7E76-4D11-BF16-5D6D27FD7914}">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358" authorId="37" shapeId="0" xr:uid="{724A29A5-0FB6-47C6-9FFE-BE679AE123DE}">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358" authorId="38" shapeId="0" xr:uid="{2FB0F3BD-B91F-47DD-AD94-0482F39A30DE}">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387" authorId="39" shapeId="0" xr:uid="{C076A07D-7E35-4D4F-AAE0-3F941C6EDAB8}">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387" authorId="40" shapeId="0" xr:uid="{2CFB6795-D223-4341-B0CB-94B927A7F9C1}">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387" authorId="41" shapeId="0" xr:uid="{F3CF581E-1041-4FFC-B9B6-585A85C93B71}">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416" authorId="42" shapeId="0" xr:uid="{282AF989-EEE2-408D-B259-E3DB9FB8EC32}">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416" authorId="43" shapeId="0" xr:uid="{5CA1B0A7-E5C7-421B-A0F4-5D46AB99EF3B}">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416" authorId="44" shapeId="0" xr:uid="{BCF54B95-5D44-46B6-9135-5C0BBBB3EFA9}">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445" authorId="45" shapeId="0" xr:uid="{8419B867-187C-4CCC-8970-823FD420EEB4}">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445" authorId="46" shapeId="0" xr:uid="{2EB7366B-B3C1-41CF-AA7B-9C70DBAEC917}">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445" authorId="47" shapeId="0" xr:uid="{2F14A023-74EE-4F09-8F8F-5A960922A4C8}">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List>
</comments>
</file>

<file path=xl/sharedStrings.xml><?xml version="1.0" encoding="utf-8"?>
<sst xmlns="http://schemas.openxmlformats.org/spreadsheetml/2006/main" count="3114" uniqueCount="958">
  <si>
    <t>Comply with all federal, state, and local government erosion control and tree protection measures</t>
  </si>
  <si>
    <t>Workshop on erosion and sediment control</t>
  </si>
  <si>
    <t>Points</t>
  </si>
  <si>
    <t>Planned</t>
  </si>
  <si>
    <t>Certified passive solar design (25% load reduction)</t>
  </si>
  <si>
    <t>Roofing warranty:</t>
  </si>
  <si>
    <t xml:space="preserve">INNOVATION TOTAL </t>
  </si>
  <si>
    <t>-</t>
  </si>
  <si>
    <t>REQUIRED AT ALL LEVELS</t>
  </si>
  <si>
    <t>OPTIONAL AT ALL LEVELS</t>
  </si>
  <si>
    <t>If zoned control, zoned returns or transfer grills between zones</t>
  </si>
  <si>
    <t>INDOOR AIR QUALITY TOTAL</t>
  </si>
  <si>
    <t>On-site fuel cell or co-generation system</t>
  </si>
  <si>
    <t>A.</t>
  </si>
  <si>
    <t>B.</t>
  </si>
  <si>
    <t>C.</t>
  </si>
  <si>
    <t>Roof</t>
  </si>
  <si>
    <t>Exterior walls</t>
  </si>
  <si>
    <t>Foundation walls</t>
  </si>
  <si>
    <t>D.</t>
  </si>
  <si>
    <t>Wood</t>
  </si>
  <si>
    <t>Cardboard</t>
  </si>
  <si>
    <t>Drywall (recycle or grind and spread on site)</t>
  </si>
  <si>
    <t>Shingles</t>
  </si>
  <si>
    <t xml:space="preserve">Central cut area                                                                                                         </t>
  </si>
  <si>
    <t>Variable speed blower</t>
  </si>
  <si>
    <t>Subfloor</t>
  </si>
  <si>
    <t xml:space="preserve">Insulation </t>
  </si>
  <si>
    <t>Select all that apply</t>
  </si>
  <si>
    <t>REQUIRED AT PLATINUM, OPTIONAL AT GOLD &amp; CERTIFIED</t>
  </si>
  <si>
    <t>Select one:</t>
  </si>
  <si>
    <t>Timer on exterior water spigots</t>
  </si>
  <si>
    <t>Local recycling contact</t>
  </si>
  <si>
    <t>Household hazardous waste resources</t>
  </si>
  <si>
    <t>Select all that apply:</t>
  </si>
  <si>
    <t>TBD</t>
  </si>
  <si>
    <t>All must comply:</t>
  </si>
  <si>
    <t xml:space="preserve">WATER EFFICIENCY TOTAL </t>
  </si>
  <si>
    <t>WORKSHEET TOTAL</t>
  </si>
  <si>
    <t>CONSTRUCTION WASTE MANAGEMENT TOTAL</t>
  </si>
  <si>
    <t>Road/vehicle cleaning protocols posted and enforced</t>
  </si>
  <si>
    <t>On-call personnel designated for erosion control during rain events</t>
  </si>
  <si>
    <t>Phase I environmental testing and remediation plan (if required)</t>
  </si>
  <si>
    <t>Downstream water quality testing (if applicable)</t>
  </si>
  <si>
    <t>Gypcrete on all framed floors separating unit envelopes</t>
  </si>
  <si>
    <t>No electric resistant heat as primary heat source</t>
  </si>
  <si>
    <t>SP 4: ALTERNATIVE TRANSPORTATION ACCOMODATIONS</t>
  </si>
  <si>
    <t>SITE PLANNING (SP)</t>
  </si>
  <si>
    <t>Solar electric system (10% of project requirements)</t>
  </si>
  <si>
    <t>Common areas use solar electric system (80% of demand)</t>
  </si>
  <si>
    <t>CONSTRUCTION WASTE MANAGEMENT (CW)</t>
  </si>
  <si>
    <t>INDOOR AIR QUALITY (IAQ)</t>
  </si>
  <si>
    <t>IAQ 1: COMBUSTION SAFETY</t>
  </si>
  <si>
    <t>WATER EFFICIENCY (WE)</t>
  </si>
  <si>
    <t>WE 1: INDOOR WATER USE</t>
  </si>
  <si>
    <t>WE 2: OUTDOOR WATER USE</t>
  </si>
  <si>
    <t>INNOVATION (INV)</t>
  </si>
  <si>
    <t>SITE PLANNING TOTAL</t>
  </si>
  <si>
    <t xml:space="preserve">C. </t>
  </si>
  <si>
    <t>Exhaust fan wired with light in bathroom</t>
  </si>
  <si>
    <t>Label all storm drain or storm inlets to discourage dumping of pollutants</t>
  </si>
  <si>
    <t>RESOURCE EFFICIENCY (RE)</t>
  </si>
  <si>
    <t>RESOURCE EFFICIENCY TOTAL</t>
  </si>
  <si>
    <t>EDUCATION AND OPERATIONS (EO)</t>
  </si>
  <si>
    <t>EO 2:  OPERATIONS AND MANAGEMENT</t>
  </si>
  <si>
    <t xml:space="preserve">EDUCATION AND OPERATIONS TOTAL </t>
  </si>
  <si>
    <t>≥ 15 dwelling units per acre</t>
  </si>
  <si>
    <t>≥ 20 dwelling units per acre</t>
  </si>
  <si>
    <t>Radon construction:</t>
  </si>
  <si>
    <t>Flashing:</t>
  </si>
  <si>
    <t>Maintain 2" clearance between wall siding and roof surface</t>
  </si>
  <si>
    <t>Flooring:</t>
  </si>
  <si>
    <t>SP 3: SITE PREPARATION AND PRESERVATION MEASURES</t>
  </si>
  <si>
    <t>SP 2: SITE DESIGN</t>
  </si>
  <si>
    <t>Type of site:</t>
  </si>
  <si>
    <t>Brownfield site</t>
  </si>
  <si>
    <t>Previously developed site</t>
  </si>
  <si>
    <t>Status</t>
  </si>
  <si>
    <t>Connectivity to existing:</t>
  </si>
  <si>
    <t xml:space="preserve">≥25% of onsite impervious surface areas </t>
  </si>
  <si>
    <t xml:space="preserve">≥75% of onsite impervious surface areas </t>
  </si>
  <si>
    <t xml:space="preserve">≥50% of onsite impervious surface areas </t>
  </si>
  <si>
    <t>No construction materials burned or buried on site</t>
  </si>
  <si>
    <t>Only state-approved landfills may be utilized</t>
  </si>
  <si>
    <t>RE 1: RESOURCE EFFICIENT DESIGN</t>
  </si>
  <si>
    <t>&lt; 800 square feet</t>
  </si>
  <si>
    <t>800-1100 square feet</t>
  </si>
  <si>
    <t>RE 3: LOCAL, RECYCLED AND/OR NATURAL CONTENT MATERIALS</t>
  </si>
  <si>
    <t>Install drainage plane per manufacturer's specifications</t>
  </si>
  <si>
    <t>Foundation drain at outside perimeter edge of footing surrounded with 6" clean gravel and fabric filter</t>
  </si>
  <si>
    <t>Interior paints</t>
  </si>
  <si>
    <t>Stains and finishes on wood floors</t>
  </si>
  <si>
    <t xml:space="preserve">Sealants and adhesives </t>
  </si>
  <si>
    <t>Carpet</t>
  </si>
  <si>
    <t>Carpet pad</t>
  </si>
  <si>
    <t>Carpet pad adhesive</t>
  </si>
  <si>
    <t>Above attached garage walls</t>
  </si>
  <si>
    <t>Above supporting walls at cantilevered floors</t>
  </si>
  <si>
    <t xml:space="preserve">Block stud cavities at change in ceiling height </t>
  </si>
  <si>
    <t>Install blocking and baffles at insulated and vented vaulted ceiling</t>
  </si>
  <si>
    <t xml:space="preserve">Top and bottom plates </t>
  </si>
  <si>
    <t>Band and rim joists</t>
  </si>
  <si>
    <t xml:space="preserve">Walls and ceilings in attached garages </t>
  </si>
  <si>
    <t>Window and door rough openings</t>
  </si>
  <si>
    <t>Exhaust fans at drywall</t>
  </si>
  <si>
    <t>Chases</t>
  </si>
  <si>
    <t>Install rigid air barriers:</t>
  </si>
  <si>
    <t>Behind tubs and showers on insulated walls</t>
  </si>
  <si>
    <t>Along staircases on insulated walls</t>
  </si>
  <si>
    <t>Along porch roofs</t>
  </si>
  <si>
    <t>Install weather-stripping at:</t>
  </si>
  <si>
    <t>All exterior doors</t>
  </si>
  <si>
    <t>Floors:</t>
  </si>
  <si>
    <t>Install wind baffles at eaves in every vented bay, or equivalent air barrier at edge of ceiling</t>
  </si>
  <si>
    <t>Attic platforms allow for full-depth insulation below</t>
  </si>
  <si>
    <t>REQUIRED AT PLATINUM AND GOLD, OPTIONAL AT CERTIFIED</t>
  </si>
  <si>
    <t xml:space="preserve">Window U-factor and SHGC:                                                                                   </t>
  </si>
  <si>
    <t xml:space="preserve">Door U-factor:                                                                                   </t>
  </si>
  <si>
    <t xml:space="preserve"> Skylight U-factor and SHGC:                                                                                   </t>
  </si>
  <si>
    <t xml:space="preserve"> Glazing facing:                                                                                   </t>
  </si>
  <si>
    <t>Attic-side radiant barrier</t>
  </si>
  <si>
    <t>≥ 25 dwelling units per acre</t>
  </si>
  <si>
    <t>High efficiency elevators</t>
  </si>
  <si>
    <t>Permanent walk-off mats installed at each building entry</t>
  </si>
  <si>
    <t>ENERGY EFFICIENT SYSTEMS (ES)</t>
  </si>
  <si>
    <t>Non-CFC and non-HCFC refrigerant</t>
  </si>
  <si>
    <t>Heating equipment efficiency:</t>
  </si>
  <si>
    <t>Dual-stage compressors</t>
  </si>
  <si>
    <t>Zone control:</t>
  </si>
  <si>
    <t>One system serves multiple zones, with dampers</t>
  </si>
  <si>
    <t>ES 4: VENTILATION</t>
  </si>
  <si>
    <t>HIGH PERFORMANCE BUILDING ENVELOPE (BE)</t>
  </si>
  <si>
    <t>ES 5: WATER HEATER</t>
  </si>
  <si>
    <t>ES 6.4</t>
  </si>
  <si>
    <t>ES 7: COMMON AREA LIGHTING/APPLIANCES</t>
  </si>
  <si>
    <t>EO 1:  EDUCATION</t>
  </si>
  <si>
    <t>EO 3:  THIRD PARTY PROGRAMS</t>
  </si>
  <si>
    <t>REQUIRED AT PLATINUM, OPTIONAL AT GOLD AND CERTIFIED</t>
  </si>
  <si>
    <t>Fixtures and bulbs:</t>
  </si>
  <si>
    <t>Landscape design:</t>
  </si>
  <si>
    <t>Turf ≤40% of landscaped area</t>
  </si>
  <si>
    <t>Distribution uniformity ≥65% lower quarter</t>
  </si>
  <si>
    <t xml:space="preserve">Install sprinklers only on turfgrass, pop-up height ≥4" </t>
  </si>
  <si>
    <t>Establish grow-in phase and post landscape seasonal water schedules at irrigation controller</t>
  </si>
  <si>
    <t>Greywater irrigation system</t>
  </si>
  <si>
    <t xml:space="preserve">Zone irrigation system for specific water needs in each planting area </t>
  </si>
  <si>
    <t>Provide weather station or soil moisture sensor on irrigation system</t>
  </si>
  <si>
    <t>Improved vehicular access (2+ connections)</t>
  </si>
  <si>
    <t>Erosion and sedimentation control plan</t>
  </si>
  <si>
    <t>Limit framing at all windows and doors</t>
  </si>
  <si>
    <t>DURABILITY AND MOISTURE MANAGEMENT (DU)</t>
  </si>
  <si>
    <t>DU 2.10</t>
  </si>
  <si>
    <t>IAQ 2: INDOOR POLLUTANT CONTROL</t>
  </si>
  <si>
    <t>AHRI performance match all indoor/outdoor coils</t>
  </si>
  <si>
    <t xml:space="preserve">Verification of proper refrigerant charge with subcooling deviation ±3°F or superheat deviation ±5°F  </t>
  </si>
  <si>
    <t>Install ducts per ACCA Manual D duct design</t>
  </si>
  <si>
    <t>Measure and balance airflow for each duct run (±20% of design)</t>
  </si>
  <si>
    <t>Return plenum duct take-off free area is 120% of supply plenum duct take-off free area</t>
  </si>
  <si>
    <t>Duct design and installation:</t>
  </si>
  <si>
    <t>Rigid metal supply trunk line</t>
  </si>
  <si>
    <t xml:space="preserve">Space all supply duct take-offs ≥6” apart  </t>
  </si>
  <si>
    <t>Test duct leakage based on floor area served:</t>
  </si>
  <si>
    <t>ES 3: DUCT LEAKAGE TEST RESULTS</t>
  </si>
  <si>
    <t>Verify outdoor air supply ventilation airflow test within 20% of design values</t>
  </si>
  <si>
    <t>Install and label accessible ventilation controls, with override controls for continuously operating ventilation fans</t>
  </si>
  <si>
    <t>Heat trap on all storage water heaters</t>
  </si>
  <si>
    <t>Hot water piping insulation ≥R-4 (100%)</t>
  </si>
  <si>
    <t>ES 6: LIGHTING/APPLIANCES</t>
  </si>
  <si>
    <t>Existing</t>
  </si>
  <si>
    <t xml:space="preserve">Infill site </t>
  </si>
  <si>
    <t>&gt;50%</t>
  </si>
  <si>
    <t>&gt;75%</t>
  </si>
  <si>
    <t>Permanent stormwater control:</t>
  </si>
  <si>
    <t>Do not install invasive plants on site</t>
  </si>
  <si>
    <t>Tree preservation and protection measures employed on site</t>
  </si>
  <si>
    <t>Mill cleared logs (100%)</t>
  </si>
  <si>
    <t>Grind stumps and limbs for mulch (≥80%)</t>
  </si>
  <si>
    <t>Metal (including beverage containers)</t>
  </si>
  <si>
    <t>SP1:  SITE SELECTION</t>
  </si>
  <si>
    <t>Size headers for loads (non-structural headers in non-load bearing walls)</t>
  </si>
  <si>
    <t>RE 2: ADVANCED FRAMING PRODUCTS</t>
  </si>
  <si>
    <t>Precast insulated foundation walls (≥90%)</t>
  </si>
  <si>
    <t>Insulated concrete forms or precast autoclaved aerated concrete (≥90%):</t>
  </si>
  <si>
    <t>Engineered wall framing (≥90%)</t>
  </si>
  <si>
    <t>Deliver panelized construction or SIPs to the site pre-framed (≥90%):</t>
  </si>
  <si>
    <t>Floors</t>
  </si>
  <si>
    <t>Structural headers are steel or engineered wood (≥90%)</t>
  </si>
  <si>
    <t>Use recycled concrete or alternate material as aggregate in foundation</t>
  </si>
  <si>
    <t>Replace ≥25% of cement in concrete with fly ash or slag:</t>
  </si>
  <si>
    <t>Slab and/or foundation walls (100%)</t>
  </si>
  <si>
    <t>Exterior cladding and trim (≥75%)</t>
  </si>
  <si>
    <t>Cabinet faces</t>
  </si>
  <si>
    <t>Countertops</t>
  </si>
  <si>
    <t>Exterior cladding and trim (≥25% recycled content material on ≥75% area)</t>
  </si>
  <si>
    <t>Cork, natural linoleum, sealed concrete or bamboo flooring (≥20% of total floor area)</t>
  </si>
  <si>
    <t>Recycled content tiles (≥30% recycled content material on 100% of tile floor area)</t>
  </si>
  <si>
    <t>Carpet (≥50% recycled content material on ≥50% of all carpeted floor area)</t>
  </si>
  <si>
    <t>Biodegradable carpet and backing (≥50% of all carpeted floor area)</t>
  </si>
  <si>
    <t>Interior (≥80%)</t>
  </si>
  <si>
    <t>Exterior, including soffit, fascia and trim (≥75%)</t>
  </si>
  <si>
    <t xml:space="preserve">Roofing material (≥50% recycled content material on ≥90% area) </t>
  </si>
  <si>
    <t>DU 1: PRODUCTS AND APPLICATIONS</t>
  </si>
  <si>
    <t>All roof valleys direct water away from walls, dormers, chimneys, etc.</t>
  </si>
  <si>
    <t>Integrate drainage plane with:</t>
  </si>
  <si>
    <t>Window and door pan flashing at sills and side flashing</t>
  </si>
  <si>
    <t xml:space="preserve">Window and door head/top flashing                          </t>
  </si>
  <si>
    <t>Exterior wall cladding</t>
  </si>
  <si>
    <t>Double layer of building paper or housewrap behind cementitious stucco, stone veneer or synthetic stone veneer on framed walls</t>
  </si>
  <si>
    <t xml:space="preserve">Roof gutters discharge water ≥5' from foundation                        </t>
  </si>
  <si>
    <t>Self-sealing bituminous membrane or equivalent at valleys and roof deck penetrations</t>
  </si>
  <si>
    <t>Step and kick-out flashing at wall/roof and wall/porch intersections, flashing ≥4” on wall surface and integrated with wall and roof/deck/porch drainage planes</t>
  </si>
  <si>
    <t>Roof drip edge with ≥1/4" overhang</t>
  </si>
  <si>
    <t>Vented rain screen behind exterior cladding</t>
  </si>
  <si>
    <t>Flashing at bottom of exterior walls integrated with foundation drainage system</t>
  </si>
  <si>
    <t xml:space="preserve">Alternative termite treatment with no soil pretreatment   </t>
  </si>
  <si>
    <t>Non-toxic pest treatment:</t>
  </si>
  <si>
    <t>All lumber in contact with foundation (≥36" above foundation)</t>
  </si>
  <si>
    <t>All lumber</t>
  </si>
  <si>
    <t>Mold inhibitor with warranty applied to all lumber</t>
  </si>
  <si>
    <t>Install termite mesh system</t>
  </si>
  <si>
    <t>Windows, doors and skylights with ≥25-year warranty</t>
  </si>
  <si>
    <t>≥40-year</t>
  </si>
  <si>
    <t>≥50-year</t>
  </si>
  <si>
    <t>Install plants to maintain distance ≥2' from home at maturity</t>
  </si>
  <si>
    <t>Foundation drain on top of sub-grade footing</t>
  </si>
  <si>
    <t>Do not install wet or water-damaged building materials</t>
  </si>
  <si>
    <t xml:space="preserve">Drainage board and damp proofing for below-grade walls </t>
  </si>
  <si>
    <t>Between footing and foundation</t>
  </si>
  <si>
    <t>Between foundation and framing for all walls</t>
  </si>
  <si>
    <t>DU 2: MOISTURE MANAGEMENT</t>
  </si>
  <si>
    <t>DURABILITY AND MOISTURE MANAGEMENT TOTAL</t>
  </si>
  <si>
    <t xml:space="preserve">Provide rodent and corrosion proof screens with mesh ≤0.5" for all openings not fully sealed or caulked </t>
  </si>
  <si>
    <t>REQUIRED AT PLATINUM , OPTIONAL AT GOLD AND CERTIFIED</t>
  </si>
  <si>
    <t>If programmable thermostat installed for heat pump, include adaptive recovery technology</t>
  </si>
  <si>
    <t>HIGH PERFORMANCE BUILDING ENVELOPE TOTAL</t>
  </si>
  <si>
    <t>Code approved solid connector for all flex-to-flex connections</t>
  </si>
  <si>
    <t>Duct insulation:</t>
  </si>
  <si>
    <t xml:space="preserve">Verify supply and return duct static pressure </t>
  </si>
  <si>
    <t>HVAC system and ductwork is dry and clean</t>
  </si>
  <si>
    <t>Duct insulation in unconditioned spaces ≥R-10</t>
  </si>
  <si>
    <t xml:space="preserve">Duct clothes dryers to outside </t>
  </si>
  <si>
    <t>No power roof vents</t>
  </si>
  <si>
    <t>REQUIRED AT GOLD, OPTIONAL AT CERTIFIED, NOT APPLICABLE AT PLATINUM</t>
  </si>
  <si>
    <t xml:space="preserve">ENERGY EFFICIENT SYSTEMS TOTAL </t>
  </si>
  <si>
    <t>Meet National Energy Policy Act low flow standards for all fixtures</t>
  </si>
  <si>
    <t>Detect no leaks at any water-using fixture, appliance or equipment</t>
  </si>
  <si>
    <t>If installed, water treatment system NSF certified, ≥85% efficient</t>
  </si>
  <si>
    <t>If installed, water softeners certified to NSF/ANSI Standard 44</t>
  </si>
  <si>
    <t>Store ≤0.5 gal of water between water heater and fixture</t>
  </si>
  <si>
    <t>Greywater system for toilet flushing</t>
  </si>
  <si>
    <t>Hot water demand ≤0.13 gal of water between loop and fixture and ≤2 gal of water in loop between water heater and furthest fixture</t>
  </si>
  <si>
    <t>Cover all exposed soil with 2"-3" mulch layer</t>
  </si>
  <si>
    <t>Irrigation system:</t>
  </si>
  <si>
    <t>Must have rain sensor shutoff switch</t>
  </si>
  <si>
    <t>If installed, ornamental water features must recirculate water and serve beneficial use</t>
  </si>
  <si>
    <t xml:space="preserve">Test and amend soil </t>
  </si>
  <si>
    <t>Rainwater irrigation system</t>
  </si>
  <si>
    <t>Provide all subcontractors with EarthCraft Multifamily worksheet</t>
  </si>
  <si>
    <t>Environmentally friendly cleaning package for ongoing building maintenance</t>
  </si>
  <si>
    <t>Market EarthCraft Multifamily program</t>
  </si>
  <si>
    <t xml:space="preserve">Project specific innovation points: builder submits specifications for innovative products or design features to EarthCraft prior to construction completion </t>
  </si>
  <si>
    <t xml:space="preserve">Select one: </t>
  </si>
  <si>
    <t>1-5</t>
  </si>
  <si>
    <t>Engineered trim:</t>
  </si>
  <si>
    <t>Gravel bed beneath sub-grade slabs, on grade slabs, or raised slabs</t>
  </si>
  <si>
    <t>Passive, radon/soil gas vent system labeled on each floor</t>
  </si>
  <si>
    <t xml:space="preserve">B. </t>
  </si>
  <si>
    <t>Parking reduced below local ordinance (1:1 ratio)</t>
  </si>
  <si>
    <t>Enclosed crawlspace, if applicable to design</t>
  </si>
  <si>
    <t>Fresh air shutoff may not be controlled by humidistat</t>
  </si>
  <si>
    <t>Fresh air duct may not be run to the roof</t>
  </si>
  <si>
    <t>≥10' away from exhaust outlets , vehicle idling zones, parking garages</t>
  </si>
  <si>
    <t>EO 2.0</t>
  </si>
  <si>
    <t>E0 2.1</t>
  </si>
  <si>
    <t>E0 2.3</t>
  </si>
  <si>
    <t>E0 2.5</t>
  </si>
  <si>
    <t>E0 2.6</t>
  </si>
  <si>
    <t>Select One:</t>
  </si>
  <si>
    <t>10 or more mixed uses</t>
  </si>
  <si>
    <t>6 or more mixed uses</t>
  </si>
  <si>
    <t>Provide OEM data for each unique system type</t>
  </si>
  <si>
    <t>Site assessment identifying all greenspace and tree save potential</t>
  </si>
  <si>
    <t>Floor joists are 24" on center  (≥80%)</t>
  </si>
  <si>
    <t>Non-load bearing wall studs are 24" on center</t>
  </si>
  <si>
    <t xml:space="preserve">Exterior cladding (≥75% facade) with 30-year warranty </t>
  </si>
  <si>
    <t>All entrance doors have overhang ≥3' depth</t>
  </si>
  <si>
    <t>Capillary break between foundation and framing at exterior walls</t>
  </si>
  <si>
    <t>Seal bottom plates to subfloor or foundation for entire unit envelope</t>
  </si>
  <si>
    <t>Floor system over crawlspace or basement</t>
  </si>
  <si>
    <t xml:space="preserve">Select One: </t>
  </si>
  <si>
    <t xml:space="preserve">A. </t>
  </si>
  <si>
    <t>Based on worst case unit orientation</t>
  </si>
  <si>
    <t>WE 2.3</t>
  </si>
  <si>
    <t xml:space="preserve">Drought-tolerant/native landscaping turf and plants                                                                   </t>
  </si>
  <si>
    <t>SP 3.10</t>
  </si>
  <si>
    <t>SP 3.11</t>
  </si>
  <si>
    <t>SP 3.12</t>
  </si>
  <si>
    <t>SP 3.13</t>
  </si>
  <si>
    <t>Tree planting (12 trees per acre; trees ≥3" diameter)</t>
  </si>
  <si>
    <t>RE 1.1</t>
  </si>
  <si>
    <t>RE 1.2</t>
  </si>
  <si>
    <t>RE 1.3</t>
  </si>
  <si>
    <t>RE 1.4</t>
  </si>
  <si>
    <t>RE 2.4</t>
  </si>
  <si>
    <t>DU 2.9</t>
  </si>
  <si>
    <t>DU 2.11</t>
  </si>
  <si>
    <t>IAQ 2.10</t>
  </si>
  <si>
    <t>Seal seams of all intake and exhaust ducts with mastic</t>
  </si>
  <si>
    <t>Waterless urinals in common areas, all fixtures</t>
  </si>
  <si>
    <t>WE 2.4</t>
  </si>
  <si>
    <t>WE 2.5</t>
  </si>
  <si>
    <t>WE 2.6</t>
  </si>
  <si>
    <t>WE 2.7</t>
  </si>
  <si>
    <t>WE 2.8</t>
  </si>
  <si>
    <t>WE 2.9</t>
  </si>
  <si>
    <t>≥50% total units</t>
  </si>
  <si>
    <t>≥20% total units</t>
  </si>
  <si>
    <t>DU 1.10</t>
  </si>
  <si>
    <t>DU 1.11</t>
  </si>
  <si>
    <t>DU 1.12</t>
  </si>
  <si>
    <t>DU 1.13</t>
  </si>
  <si>
    <t>DU 1.14</t>
  </si>
  <si>
    <t>DU 1.15</t>
  </si>
  <si>
    <t>DU 1.16</t>
  </si>
  <si>
    <t>DU 1.17</t>
  </si>
  <si>
    <t>DU 1.18</t>
  </si>
  <si>
    <t>DU 1.19</t>
  </si>
  <si>
    <t>DU 1.20</t>
  </si>
  <si>
    <t>DU 1.21</t>
  </si>
  <si>
    <t>Entire unit for below grade units</t>
  </si>
  <si>
    <t>In main living area of all units</t>
  </si>
  <si>
    <t>No carpet in all units</t>
  </si>
  <si>
    <t>Exterior walls including band area</t>
  </si>
  <si>
    <t>Condenser units are spaced 2 feet apart</t>
  </si>
  <si>
    <t>Leave site undisturbed and protect greenspace from future development (min 25%)</t>
  </si>
  <si>
    <t>Previously developed site: divert ≥25% of demolition waste from landfill</t>
  </si>
  <si>
    <t>IN 1.5</t>
  </si>
  <si>
    <t>Seal top plate to drywall at the attic level</t>
  </si>
  <si>
    <t xml:space="preserve">All intakes must be ducted to exterior of building </t>
  </si>
  <si>
    <t>Back-draft dampers for kitchen and bathroom exhaust</t>
  </si>
  <si>
    <t>Solar domestic (≥40% annual load based on unit demand)</t>
  </si>
  <si>
    <t>ES 7.2</t>
  </si>
  <si>
    <t>Design to Reach IES guidelines: Lighting For Exterior Environments</t>
  </si>
  <si>
    <t>Provide operating manual to property management</t>
  </si>
  <si>
    <t>Provide irrigation system layout to property management</t>
  </si>
  <si>
    <t xml:space="preserve">Select all that apply: </t>
  </si>
  <si>
    <t>Protect all bath fans until construction is completed</t>
  </si>
  <si>
    <t>Install rigid circular duct as supply plenum</t>
  </si>
  <si>
    <t>EO 3.2</t>
  </si>
  <si>
    <t>All drywall penetrations in common walls between attached units</t>
  </si>
  <si>
    <t>Firewalls/party walls that eliminate air gap (UL 370 or equivalent)</t>
  </si>
  <si>
    <t>Size and select all HVAC equipment in accordance with ACCA Manuals J and S:</t>
  </si>
  <si>
    <t>Environmental management and building maintenance guidelines for staff</t>
  </si>
  <si>
    <t>Plastic (including beverage containers)</t>
  </si>
  <si>
    <t>RE 1.0</t>
  </si>
  <si>
    <t>No added urea-formaldehyde:</t>
  </si>
  <si>
    <t xml:space="preserve"> Dwelling units per acre:</t>
  </si>
  <si>
    <t>Advanced Framing:</t>
  </si>
  <si>
    <t xml:space="preserve">Capillary break: </t>
  </si>
  <si>
    <t>Install green roof system:</t>
  </si>
  <si>
    <t>High Efficiency Exterior Lighting:</t>
  </si>
  <si>
    <t>Housing Affordability:</t>
  </si>
  <si>
    <t>ES 1.10</t>
  </si>
  <si>
    <t>ES 7.3</t>
  </si>
  <si>
    <t>WE 2.10</t>
  </si>
  <si>
    <t>Dedicated pedestrian and bike access</t>
  </si>
  <si>
    <t>Continuous foundation termite flashing (Required if slab edge is insulated)</t>
  </si>
  <si>
    <t>Builder Company:</t>
  </si>
  <si>
    <t>Contact Person:</t>
  </si>
  <si>
    <t>City, State:</t>
  </si>
  <si>
    <t>Phone:</t>
  </si>
  <si>
    <t>Zip Code:</t>
  </si>
  <si>
    <t>Technical Advisor:</t>
  </si>
  <si>
    <t>Permit Date:</t>
  </si>
  <si>
    <t>Design Review Date:</t>
  </si>
  <si>
    <t>EarthCraft Program Levels:</t>
  </si>
  <si>
    <t>Certified</t>
  </si>
  <si>
    <t>Gold</t>
  </si>
  <si>
    <t>Platinum</t>
  </si>
  <si>
    <t>Project Points</t>
  </si>
  <si>
    <t>Project Score</t>
  </si>
  <si>
    <t>Actual</t>
  </si>
  <si>
    <t>Totals</t>
  </si>
  <si>
    <t>Building Address:</t>
  </si>
  <si>
    <t>INNOVATION (IN)</t>
  </si>
  <si>
    <t>Micro-irrigation system (e.g., drip irrigation) includes pressure regulator, filter and flush end assemblies</t>
  </si>
  <si>
    <t>IAQ 2.11</t>
  </si>
  <si>
    <t>IAQ 2.12</t>
  </si>
  <si>
    <t>IAQ 2.13</t>
  </si>
  <si>
    <t>EarthCraft Administrator Signature</t>
  </si>
  <si>
    <t>Podium/Elevated Slabs ≥ R-19</t>
  </si>
  <si>
    <t>Project Name:</t>
  </si>
  <si>
    <t>Objective</t>
  </si>
  <si>
    <t>Instructions</t>
  </si>
  <si>
    <t>Legend</t>
  </si>
  <si>
    <t>Program Verification</t>
  </si>
  <si>
    <t>n</t>
  </si>
  <si>
    <t>•</t>
  </si>
  <si>
    <t>This indicates the numbers of points that may be earned for each line item</t>
  </si>
  <si>
    <t>The EarthCraft Technical Advisor, in consultation with the builder, will indicate which line items have been achieved at the Pre-Drywall and Final Inspections using the following designations:</t>
  </si>
  <si>
    <t>°</t>
  </si>
  <si>
    <t>Y</t>
  </si>
  <si>
    <t>N</t>
  </si>
  <si>
    <t>VF</t>
  </si>
  <si>
    <t>Verify at Final (cell turns yellow)*</t>
  </si>
  <si>
    <t>N/A</t>
  </si>
  <si>
    <t>AD</t>
  </si>
  <si>
    <t>Additional documentation required (cell turns purple)</t>
  </si>
  <si>
    <t>Program Requirements</t>
  </si>
  <si>
    <t>The EarthCraft Multifamily Worksheet indicates the status of all line items through the following columns:</t>
  </si>
  <si>
    <t>Yes when compliant with program standards (cell turns green)</t>
  </si>
  <si>
    <t>Notes</t>
  </si>
  <si>
    <t>When run to soffit the duct must be extended and affixed through soffit vent</t>
  </si>
  <si>
    <t>ES 4.2</t>
  </si>
  <si>
    <t>ES 4.3</t>
  </si>
  <si>
    <t>ES 4.4</t>
  </si>
  <si>
    <t>ES 4.5</t>
  </si>
  <si>
    <t>ES 4.6</t>
  </si>
  <si>
    <t>ES 4.7</t>
  </si>
  <si>
    <t>ES 4.8</t>
  </si>
  <si>
    <t>ES 4.9</t>
  </si>
  <si>
    <t>Design, install and audit irrigation system through WaterSense Irrigation Partner, with no leaks</t>
  </si>
  <si>
    <t>50% reduction through Advanced Energy Design Guide (ASHRAE/IES)</t>
  </si>
  <si>
    <t>Engineered roof framing (90%)</t>
  </si>
  <si>
    <t>RE 1.5</t>
  </si>
  <si>
    <t>Filter is easily accessible for maintenance</t>
  </si>
  <si>
    <t>Limit carpet installation</t>
  </si>
  <si>
    <t>Fire rated assemblies that do not use draft block in band areas</t>
  </si>
  <si>
    <t>Units adjacent to fire walls or CMU walls with an air gap assembly</t>
  </si>
  <si>
    <t>Locate all air handlers within conditioned space</t>
  </si>
  <si>
    <t>IN 1.4</t>
  </si>
  <si>
    <t>E0 2.2</t>
  </si>
  <si>
    <t>Community Recycling Facility</t>
  </si>
  <si>
    <t>Shading/SRI compliance for 60% of hardscapes on site</t>
  </si>
  <si>
    <t>Insulate with spray foam insulation:</t>
  </si>
  <si>
    <t>ES 2.8</t>
  </si>
  <si>
    <t>ES 2.9</t>
  </si>
  <si>
    <t>ES 2.10</t>
  </si>
  <si>
    <t>ES 2.11</t>
  </si>
  <si>
    <t>ES 2.12</t>
  </si>
  <si>
    <t>ES 2.13</t>
  </si>
  <si>
    <t>ES 2.14</t>
  </si>
  <si>
    <t>ES 2.15</t>
  </si>
  <si>
    <t>ES 2.16</t>
  </si>
  <si>
    <t>ES 2.17</t>
  </si>
  <si>
    <t>ES 2.18</t>
  </si>
  <si>
    <t>ES 2.19</t>
  </si>
  <si>
    <t>ES 2.7</t>
  </si>
  <si>
    <t>Two piece HVAC boot sealed at mechanical connection</t>
  </si>
  <si>
    <t>No duct take-offs within 6" of supply plenum cap or supply trunk cap</t>
  </si>
  <si>
    <t>Vegetate slopes exceeding 25%</t>
  </si>
  <si>
    <t xml:space="preserve">When installed, fresh air intakes must achieve the following standards: </t>
  </si>
  <si>
    <t>The EarthCraft Multifamily Worksheet indicates required line items using headers to designate that all the items under that heading are either:</t>
  </si>
  <si>
    <t>Not applicable (turns gray)**</t>
  </si>
  <si>
    <t>The EarthCraft Multifamily Worksheet is the primary tool used to show compliance in an EarthCraft Multifamily project. The most recent worksheet should be downloaded from the EarthCraft website before each design review.</t>
  </si>
  <si>
    <t xml:space="preserve">The EarthCraft Builder must complete an EarthCraft worksheet to show that the project will qualify for certification. A unique worksheet must be created for each building seeking certification.  The EarthCraft Builder analyzes the project prior to construction and selects the credits that they plan to achieve by placing the appropriate score next to each point value.  The EarthCraft Technical Advisor will review the worksheet at the Design Review, Pre-Drywall Inspection, and Final Inspection to clarify any questions that may arise during implementation, collect the required documentation (varies per line item), and verify specific measures (varies per line item).  </t>
  </si>
  <si>
    <t>No when not compliant with program standards (cell turns red)</t>
  </si>
  <si>
    <t xml:space="preserve">*This designation may only be used at the Pre-Drywall Inspection phase. </t>
  </si>
  <si>
    <r>
      <t xml:space="preserve">Line items  identified by </t>
    </r>
    <r>
      <rPr>
        <sz val="12"/>
        <color indexed="8"/>
        <rFont val="Verdana"/>
        <family val="2"/>
      </rPr>
      <t xml:space="preserve">" </t>
    </r>
    <r>
      <rPr>
        <b/>
        <sz val="14"/>
        <color indexed="8"/>
        <rFont val="Verdana"/>
        <family val="2"/>
      </rPr>
      <t xml:space="preserve">- </t>
    </r>
    <r>
      <rPr>
        <sz val="12"/>
        <color indexed="8"/>
        <rFont val="Verdana"/>
        <family val="2"/>
      </rPr>
      <t>"</t>
    </r>
    <r>
      <rPr>
        <sz val="10"/>
        <color indexed="8"/>
        <rFont val="Verdana"/>
        <family val="2"/>
      </rPr>
      <t xml:space="preserve"> indicate pre-requisites of the program and have no additional point value</t>
    </r>
  </si>
  <si>
    <r>
      <t xml:space="preserve">** when pre-requisites </t>
    </r>
    <r>
      <rPr>
        <sz val="10"/>
        <color indexed="8"/>
        <rFont val="Verdana"/>
        <family val="2"/>
      </rPr>
      <t xml:space="preserve">" </t>
    </r>
    <r>
      <rPr>
        <sz val="14"/>
        <color indexed="8"/>
        <rFont val="Verdana"/>
        <family val="2"/>
      </rPr>
      <t>-</t>
    </r>
    <r>
      <rPr>
        <b/>
        <sz val="10"/>
        <color indexed="8"/>
        <rFont val="Verdana"/>
        <family val="2"/>
      </rPr>
      <t xml:space="preserve"> </t>
    </r>
    <r>
      <rPr>
        <sz val="10"/>
        <color indexed="8"/>
        <rFont val="Verdana"/>
        <family val="2"/>
      </rPr>
      <t>"</t>
    </r>
    <r>
      <rPr>
        <sz val="8"/>
        <color indexed="8"/>
        <rFont val="Verdana"/>
        <family val="2"/>
      </rPr>
      <t xml:space="preserve"> are marked N/A the ECTA must include a description in the notes column detailing why the item is not applicable. </t>
    </r>
  </si>
  <si>
    <t>Line items under this heading are required on projects that meet the specifics outlined in the heading (text will vary)</t>
  </si>
  <si>
    <t>Required at all levels</t>
  </si>
  <si>
    <t>Optional at all levels</t>
  </si>
  <si>
    <t>Line items under this heading are optional at all levels</t>
  </si>
  <si>
    <t>Line items under this heading are pre-requisites of the program at all levels (Certified, Gold, Platinum)</t>
  </si>
  <si>
    <t>Required at Platinum, Optional at Gold and Certified; or
Required at Platinum and Gold, Optional at Certified</t>
  </si>
  <si>
    <t>Low-Rise Multifamily</t>
  </si>
  <si>
    <t>Lavatory faucet and accessories (≤1.5 gpm at 60 psi)</t>
  </si>
  <si>
    <t>Toilet (≤1.28 avg. gal/flush)</t>
  </si>
  <si>
    <t>Water-based urinals (≤0.5 gal/flush)</t>
  </si>
  <si>
    <t>Walking distance to mixed uses (≤1/2 mile):</t>
  </si>
  <si>
    <t>Biking distance to bike path (≤1/2 mile):</t>
  </si>
  <si>
    <t>Walking distance to rail/rapid transit (≤1/2 mile):</t>
  </si>
  <si>
    <t>Walking distance to bus line (≤1/2 mile):</t>
  </si>
  <si>
    <t>Reduce heat island effect:</t>
  </si>
  <si>
    <t>Radon test of building prior to occupancy</t>
  </si>
  <si>
    <t>High efficiency exterior lighting: 100% fluorescent and/or LED bulbs</t>
  </si>
  <si>
    <t>Framed ≥ R-19</t>
  </si>
  <si>
    <t>Cantilevered ≥ R-30</t>
  </si>
  <si>
    <t>Window area is ≤15% of conditioned floor area (all units)</t>
  </si>
  <si>
    <t>E0 2.7</t>
  </si>
  <si>
    <t>Builder QA Plan</t>
  </si>
  <si>
    <t>About the EarthCraft Multifamily Worksheet</t>
  </si>
  <si>
    <t>VERIFIED</t>
  </si>
  <si>
    <t>EarthCraft Builder Signature</t>
  </si>
  <si>
    <t>EarthCraft Technical Advisor Signature</t>
  </si>
  <si>
    <t>EarthCraft Developer Signature</t>
  </si>
  <si>
    <t>Printed Name and Date</t>
  </si>
  <si>
    <t>ENERGY STAR qualified ceiling fans</t>
  </si>
  <si>
    <t>Comply with airtight drywall approach:</t>
  </si>
  <si>
    <t xml:space="preserve">Skylight U-factor and SHGC:                                                                                 </t>
  </si>
  <si>
    <t>CERTIFICATION LEVEL</t>
  </si>
  <si>
    <t>EarthCraft Multifamily Certification Level:</t>
  </si>
  <si>
    <t>EarthCraft Multifamily Certification Option: Energy Performance Prescriptive Path</t>
  </si>
  <si>
    <r>
      <rPr>
        <b/>
        <i/>
        <sz val="8"/>
        <rFont val="Verdana"/>
        <family val="2"/>
      </rPr>
      <t>Builder</t>
    </r>
    <r>
      <rPr>
        <i/>
        <sz val="8"/>
        <rFont val="Verdana"/>
        <family val="2"/>
      </rPr>
      <t xml:space="preserve"> - By accepting the EarthCraft Multifamily certification, I pledge that this project has been constructed to the standards listed within this EarthCraft Worksheet.</t>
    </r>
  </si>
  <si>
    <t>ENERGY STAR qualified heating equipment:</t>
  </si>
  <si>
    <t xml:space="preserve">Leakage to outside ≤2%   </t>
  </si>
  <si>
    <t>Total leakage ≤4%</t>
  </si>
  <si>
    <t xml:space="preserve">Leakage to outside ≤3%     </t>
  </si>
  <si>
    <t>Ground-source heat pump(s) ≥17 EER</t>
  </si>
  <si>
    <t xml:space="preserve">Install rigid duct work or pull all flex ducts with no pinches and support at intervals ≤4’                                                   </t>
  </si>
  <si>
    <t>Blower Door Test</t>
  </si>
  <si>
    <t>Insulation</t>
  </si>
  <si>
    <t xml:space="preserve">Electric kitchen range vented to exterior ≥100 cfm fan                             </t>
  </si>
  <si>
    <t>No ducts in exterior walls or vaulted ceilings and no plenum within 2' of roofline</t>
  </si>
  <si>
    <t>Windows and Glass Doors</t>
  </si>
  <si>
    <t>Heating and Cooling Equipment</t>
  </si>
  <si>
    <t>ES 6.3</t>
  </si>
  <si>
    <t>All interior paints are &lt;50g/L VOC content</t>
  </si>
  <si>
    <r>
      <t>ES 1: HEATING AND COOLING EQUIPMENT</t>
    </r>
    <r>
      <rPr>
        <sz val="11"/>
        <color indexed="9"/>
        <rFont val="Verdana"/>
        <family val="2"/>
      </rPr>
      <t xml:space="preserve">   </t>
    </r>
  </si>
  <si>
    <r>
      <t>ES 2: DUCTWORK / AIR HANDLER</t>
    </r>
    <r>
      <rPr>
        <sz val="11"/>
        <color indexed="9"/>
        <rFont val="Verdana"/>
        <family val="2"/>
      </rPr>
      <t xml:space="preserve">  </t>
    </r>
  </si>
  <si>
    <r>
      <t xml:space="preserve">Unit water pressure </t>
    </r>
    <r>
      <rPr>
        <sz val="11"/>
        <color indexed="8"/>
        <rFont val="Verdana"/>
        <family val="2"/>
      </rPr>
      <t>≤60 psi</t>
    </r>
  </si>
  <si>
    <r>
      <t>Showerheads (</t>
    </r>
    <r>
      <rPr>
        <sz val="11"/>
        <color indexed="8"/>
        <rFont val="Verdana"/>
        <family val="2"/>
      </rPr>
      <t>≤1.75 gpm)</t>
    </r>
  </si>
  <si>
    <r>
      <t xml:space="preserve">Insulate hot water pipe to </t>
    </r>
    <r>
      <rPr>
        <sz val="11"/>
        <color theme="1"/>
        <rFont val="Calibri"/>
        <family val="2"/>
      </rPr>
      <t>≥</t>
    </r>
    <r>
      <rPr>
        <sz val="11"/>
        <color theme="1"/>
        <rFont val="Verdana"/>
        <family val="2"/>
      </rPr>
      <t>R-3 for all piping located in unconditioned space</t>
    </r>
  </si>
  <si>
    <r>
      <t>If installed, irrigation system is:   (</t>
    </r>
    <r>
      <rPr>
        <b/>
        <sz val="11"/>
        <rFont val="Verdana"/>
        <family val="2"/>
        <scheme val="minor"/>
      </rPr>
      <t>Maximum 4 points</t>
    </r>
    <r>
      <rPr>
        <sz val="11"/>
        <rFont val="Verdana"/>
        <family val="2"/>
        <scheme val="minor"/>
      </rPr>
      <t>)</t>
    </r>
  </si>
  <si>
    <r>
      <t>Irrigation: (</t>
    </r>
    <r>
      <rPr>
        <b/>
        <sz val="11"/>
        <rFont val="Verdana"/>
        <family val="2"/>
        <scheme val="minor"/>
      </rPr>
      <t>Maximum 5 points</t>
    </r>
    <r>
      <rPr>
        <sz val="11"/>
        <rFont val="Verdana"/>
        <family val="2"/>
        <scheme val="minor"/>
      </rPr>
      <t>)</t>
    </r>
  </si>
  <si>
    <t xml:space="preserve">Flush units before occupancy </t>
  </si>
  <si>
    <t>BE 2.0</t>
  </si>
  <si>
    <t>BE 2.1</t>
  </si>
  <si>
    <t>BE 2.2</t>
  </si>
  <si>
    <t>BE 3.1</t>
  </si>
  <si>
    <t>BE 3.2</t>
  </si>
  <si>
    <t>BE 4.3</t>
  </si>
  <si>
    <t>Cool Roof Rating Council qualified roof (≥75% of total roof area)</t>
  </si>
  <si>
    <t>ES 1.0</t>
  </si>
  <si>
    <t>ES 1.1</t>
  </si>
  <si>
    <t>ES 1.2</t>
  </si>
  <si>
    <t>ES 1.3</t>
  </si>
  <si>
    <t>ES 1.4</t>
  </si>
  <si>
    <t>ES 1.5</t>
  </si>
  <si>
    <t>ES 1.6</t>
  </si>
  <si>
    <t>ES 1.7</t>
  </si>
  <si>
    <t>ES 1.8</t>
  </si>
  <si>
    <t>ES 1.9</t>
  </si>
  <si>
    <t>ES 1.11</t>
  </si>
  <si>
    <t>ES 1.12</t>
  </si>
  <si>
    <t>ES 1.13</t>
  </si>
  <si>
    <t>ES 1.14</t>
  </si>
  <si>
    <t>ES 1.15</t>
  </si>
  <si>
    <t>ES 1.16</t>
  </si>
  <si>
    <t>ES 1.17</t>
  </si>
  <si>
    <t>ES 1.18</t>
  </si>
  <si>
    <t>ES 1.19</t>
  </si>
  <si>
    <t>ES 3.0</t>
  </si>
  <si>
    <t>ES 3.1</t>
  </si>
  <si>
    <t>ES 4.0</t>
  </si>
  <si>
    <t>ES 4.1</t>
  </si>
  <si>
    <t>ACH50</t>
  </si>
  <si>
    <t>ELR</t>
  </si>
  <si>
    <r>
      <t>CFM</t>
    </r>
    <r>
      <rPr>
        <vertAlign val="subscript"/>
        <sz val="11"/>
        <color theme="1"/>
        <rFont val="Calibri"/>
        <family val="2"/>
      </rPr>
      <t>50</t>
    </r>
  </si>
  <si>
    <r>
      <t>Total Leakage CFM</t>
    </r>
    <r>
      <rPr>
        <vertAlign val="subscript"/>
        <sz val="11"/>
        <color theme="1"/>
        <rFont val="Calibri"/>
        <family val="2"/>
      </rPr>
      <t>25</t>
    </r>
  </si>
  <si>
    <r>
      <t>Leakage to Outside CFM</t>
    </r>
    <r>
      <rPr>
        <vertAlign val="subscript"/>
        <sz val="11"/>
        <color theme="1"/>
        <rFont val="Calibri"/>
        <family val="2"/>
      </rPr>
      <t>25</t>
    </r>
  </si>
  <si>
    <t>Room Pressures</t>
  </si>
  <si>
    <t>Room # 2</t>
  </si>
  <si>
    <t>Room # 1</t>
  </si>
  <si>
    <t>Room # 3</t>
  </si>
  <si>
    <t>Room # 4</t>
  </si>
  <si>
    <t>ASHRAE 62.2-2010 Ventilation CFM:</t>
  </si>
  <si>
    <t>Exhaust Fan CFM</t>
  </si>
  <si>
    <t>Bathroom # 1</t>
  </si>
  <si>
    <t>Bathroom # 2</t>
  </si>
  <si>
    <t>Bathroom # 3</t>
  </si>
  <si>
    <t>Kitchen</t>
  </si>
  <si>
    <t>Room # 5</t>
  </si>
  <si>
    <t>Envelope Leakage</t>
  </si>
  <si>
    <t>HVAC Leakage</t>
  </si>
  <si>
    <t>Test Type</t>
  </si>
  <si>
    <t>Single-point</t>
  </si>
  <si>
    <t>Multi-point</t>
  </si>
  <si>
    <t>First Pre-Drywall Inspection Date:</t>
  </si>
  <si>
    <t>First Final Inspection Date:</t>
  </si>
  <si>
    <t>Insulated, 2-stud corners where structurally feasible</t>
  </si>
  <si>
    <t>All residences are modular construction</t>
  </si>
  <si>
    <t>RE 2.5</t>
  </si>
  <si>
    <t>100% coverage of ≥12 mil vapor barrier in crawlspace</t>
  </si>
  <si>
    <t>All fireplaces have outdoor combustion air supply and gasketed doors</t>
  </si>
  <si>
    <t>Protect HVAC ductwork in ceiling until construction is completed</t>
  </si>
  <si>
    <t>GREENGUARD Gold Certified materials:</t>
  </si>
  <si>
    <t>GREENGUARD Certified materials:</t>
  </si>
  <si>
    <t>Kitchen and bathroom cabinets</t>
  </si>
  <si>
    <t>Laminate or wood composite countertops</t>
  </si>
  <si>
    <t>Permanently installed wood shelving</t>
  </si>
  <si>
    <t>BE 1: ENERGY EFFICIENT DESIGN</t>
  </si>
  <si>
    <t>High-Rise Multifamily</t>
  </si>
  <si>
    <t xml:space="preserve">BE 2: AIR SEALING MEASURES </t>
  </si>
  <si>
    <t>Block and seal joist cavities:</t>
  </si>
  <si>
    <t>Between units and corridors</t>
  </si>
  <si>
    <t>BE 2.3</t>
  </si>
  <si>
    <t>BE 2.4</t>
  </si>
  <si>
    <t>Seal gaps larger than 1/4 inch at residence exterior walls, ceilings, and floors</t>
  </si>
  <si>
    <t xml:space="preserve">Subfloor </t>
  </si>
  <si>
    <t>Drywall penetrations in insulated ceilings and walls</t>
  </si>
  <si>
    <t>BE 2.5</t>
  </si>
  <si>
    <t>Verify air sealing of penetrations at specific locations:</t>
  </si>
  <si>
    <t>BE 2.6</t>
  </si>
  <si>
    <t>BE 2.7</t>
  </si>
  <si>
    <t>BE 2.8</t>
  </si>
  <si>
    <t>All recessed can lights must be air tight and gasketed; IC-rated in insulated ceilings</t>
  </si>
  <si>
    <t>BE 2.9</t>
  </si>
  <si>
    <t>BE 3: BLOWER DOOR TEST</t>
  </si>
  <si>
    <t>BE 3.0</t>
  </si>
  <si>
    <t>Envelope Leakage is ≤3 ACH50 or ≤0.25 ELR</t>
  </si>
  <si>
    <t>Envelope Leakage is ≤2 ACH50 or  ≤0.20 ELR</t>
  </si>
  <si>
    <t>BE 4: INSULATION</t>
  </si>
  <si>
    <t>BE 4.10</t>
  </si>
  <si>
    <t>Ceiling Insulation:</t>
  </si>
  <si>
    <t>Unconditioned attic(s):</t>
  </si>
  <si>
    <t>Attic knee wall(s):</t>
  </si>
  <si>
    <t>BE 4.11</t>
  </si>
  <si>
    <t>BE 4.12</t>
  </si>
  <si>
    <t>BE 4.13</t>
  </si>
  <si>
    <t>BE 4.15</t>
  </si>
  <si>
    <t>BE 4.16</t>
  </si>
  <si>
    <t>BE 4.17</t>
  </si>
  <si>
    <t>Insulate basement wall:</t>
  </si>
  <si>
    <t>BE 4.18</t>
  </si>
  <si>
    <t>Wall cavity R-13 and R-5 continuous</t>
  </si>
  <si>
    <t>Wall cavity R-15 and R-3 continuous</t>
  </si>
  <si>
    <t>Select One</t>
  </si>
  <si>
    <t>Exterior walls and band joists ≥ R-13</t>
  </si>
  <si>
    <t>Fireplace chases on exterior walls ≥ R-13</t>
  </si>
  <si>
    <t>Unconditioned attic: Energy heel trusses or raised top plate</t>
  </si>
  <si>
    <t>BE 4.14</t>
  </si>
  <si>
    <t>Improved ceiling/roof insulation</t>
  </si>
  <si>
    <t>Donation of excess material for reuse (minimum $10,000 value of donated material)</t>
  </si>
  <si>
    <t>Reused, recycled, MDF with no added urea-formaldehyde, or locally sourced material in all:</t>
  </si>
  <si>
    <t>Insulation ≥25% recycled content material and SCS certified</t>
  </si>
  <si>
    <t>Moisture-resistant wallboard in kitchen, bathroom(s), and laundry</t>
  </si>
  <si>
    <t>100% coverage of ≥6mil vapor barrier beneath all slabs</t>
  </si>
  <si>
    <r>
      <t>Cooling equipment ≥15 SEER/</t>
    </r>
    <r>
      <rPr>
        <sz val="11"/>
        <rFont val="Calibri"/>
        <family val="2"/>
      </rPr>
      <t>≥</t>
    </r>
    <r>
      <rPr>
        <sz val="11"/>
        <rFont val="Verdana"/>
        <family val="2"/>
      </rPr>
      <t>14.3 SEER2</t>
    </r>
    <r>
      <rPr>
        <sz val="11"/>
        <rFont val="Verdana"/>
        <family val="2"/>
        <scheme val="minor"/>
      </rPr>
      <t xml:space="preserve"> or ≥12 EER</t>
    </r>
  </si>
  <si>
    <r>
      <t>Heat pump efficiency ≥8.8 HSPF/</t>
    </r>
    <r>
      <rPr>
        <sz val="11"/>
        <rFont val="Calibri"/>
        <family val="2"/>
      </rPr>
      <t>≥</t>
    </r>
    <r>
      <rPr>
        <sz val="11"/>
        <rFont val="Verdana"/>
        <family val="2"/>
      </rPr>
      <t>7.5 HSPF2</t>
    </r>
    <r>
      <rPr>
        <sz val="11"/>
        <rFont val="Verdana"/>
        <family val="2"/>
        <scheme val="minor"/>
      </rPr>
      <t xml:space="preserve"> or equivalent COP</t>
    </r>
  </si>
  <si>
    <t>Use 2021 ASHRAE Handbook of Fundamentals Climate Design Information for outdoor design temperatures</t>
  </si>
  <si>
    <t>Base infiltration on "tight", "semi-tight" or use target air leakage</t>
  </si>
  <si>
    <r>
      <t>Cooling equipment ≥16 SEER/</t>
    </r>
    <r>
      <rPr>
        <sz val="11"/>
        <rFont val="Calibri"/>
        <family val="2"/>
      </rPr>
      <t>≥</t>
    </r>
    <r>
      <rPr>
        <sz val="11"/>
        <rFont val="Verdana"/>
        <family val="2"/>
      </rPr>
      <t>15.2 SEER2</t>
    </r>
  </si>
  <si>
    <t>Seal air handlers and duct systems with mastic product(s)</t>
  </si>
  <si>
    <t>Total leakage ≤6% at final</t>
  </si>
  <si>
    <t>Low-Rise Multifamily (choose one):</t>
  </si>
  <si>
    <t>Mid-Rise Multifamily (chose one):</t>
  </si>
  <si>
    <t>High-Rise Multifamily:</t>
  </si>
  <si>
    <t>Compliance with IECC adopted by jurisdiction plus applicable state amendments</t>
  </si>
  <si>
    <t>Comply with Energy Performance Prescriptive path</t>
  </si>
  <si>
    <t>If project is not required to meet local or state historic preservation guidelines, select energy performance pathway from options A-C above.</t>
  </si>
  <si>
    <t>Adaptive Reuse</t>
  </si>
  <si>
    <t>Historic adaptive reuse projects shall follow the EarthCraft Sustainable Preservation program worksheet available on www.earthcraft.org</t>
  </si>
  <si>
    <t>EPA WaterSense Low-flow fixtures (residential units and common facilities):</t>
  </si>
  <si>
    <t>EPA WaterSense labeled fixtures (units and common facilities):</t>
  </si>
  <si>
    <t>Toilet (≤1.1 avg. gal/flush)</t>
  </si>
  <si>
    <r>
      <t>Lavatory faucet/accessories/aerator (</t>
    </r>
    <r>
      <rPr>
        <sz val="11"/>
        <color indexed="8"/>
        <rFont val="Verdana"/>
        <family val="2"/>
      </rPr>
      <t>≤1.0 gpm at 60 psi)</t>
    </r>
  </si>
  <si>
    <t>Showerheads (≤ 1.5 gpm)</t>
  </si>
  <si>
    <t>WE 1.10</t>
  </si>
  <si>
    <t>WE 1.11</t>
  </si>
  <si>
    <t>WE 1.12</t>
  </si>
  <si>
    <t>WE 1.13</t>
  </si>
  <si>
    <t>WE 1.14</t>
  </si>
  <si>
    <t>All hot water pipes (located in conditioned and unconditioned space) ≥R-3</t>
  </si>
  <si>
    <t>Cold water pipes located in unconditioned space ≥R-3</t>
  </si>
  <si>
    <t>Pipe Insulation:</t>
  </si>
  <si>
    <t>Use WaterSense water budget tool to design landscape (https://www.epa.gov/watersense/water-budget-tool)</t>
  </si>
  <si>
    <t>EarthCraft resources provided to leasing office, included on property website</t>
  </si>
  <si>
    <t>Achieve ENERGY STAR Multifamily Certification</t>
  </si>
  <si>
    <t>Achieve Indoor airPLUS certification</t>
  </si>
  <si>
    <t>Achieve WaterSense New Homes certification</t>
  </si>
  <si>
    <t>Achieve ENERGY STAR Zero Energy Ready Certification</t>
  </si>
  <si>
    <t>EO 3.3</t>
  </si>
  <si>
    <t>EO 3.4</t>
  </si>
  <si>
    <t>EO 3.5</t>
  </si>
  <si>
    <t xml:space="preserve">Dedicated dehumidification system in basement and/or closed crawlspace areas </t>
  </si>
  <si>
    <t>IAQ 2.3</t>
  </si>
  <si>
    <t>IAQ 2.4</t>
  </si>
  <si>
    <t>IAQ 2.5</t>
  </si>
  <si>
    <t>IAQ 2.6</t>
  </si>
  <si>
    <t>IAQ 2.7</t>
  </si>
  <si>
    <t>IAQ 2.8</t>
  </si>
  <si>
    <t>IAQ 2.9</t>
  </si>
  <si>
    <t>Design and install a whole-unit ventilation system that is based on ASHRAE 62.2-2010 ventilation airflow requirements and the following:</t>
  </si>
  <si>
    <t>Include total design ventilation airflow in HVAC load calculations</t>
  </si>
  <si>
    <r>
      <t xml:space="preserve">System must filter outdoor air with MERV </t>
    </r>
    <r>
      <rPr>
        <sz val="11"/>
        <rFont val="Calibri"/>
        <family val="2"/>
      </rPr>
      <t>≥</t>
    </r>
    <r>
      <rPr>
        <sz val="11"/>
        <rFont val="Verdana"/>
        <family val="2"/>
      </rPr>
      <t>6 filter</t>
    </r>
  </si>
  <si>
    <t xml:space="preserve">Gas kitchen range and/or cooktop vented to exterior with ASHRAE compliant ≥100 cfm fan                             </t>
  </si>
  <si>
    <t>ES 4.18</t>
  </si>
  <si>
    <t>Dehumidifying ventilation system for whole-unit ventilation strategy</t>
  </si>
  <si>
    <t>Energy recovery ventilator for whole-unit ventilation strategy</t>
  </si>
  <si>
    <t>Vent storage room(s) to outside</t>
  </si>
  <si>
    <t>Automatic bathroom exhaust fan controls with humidistat or timer</t>
  </si>
  <si>
    <t>Rainwater harvest system for toilet flushing</t>
  </si>
  <si>
    <t>Street trees are 40' on center at minimum</t>
  </si>
  <si>
    <t>Project is located within an Activity Center Location based on local or regional development authority</t>
  </si>
  <si>
    <r>
      <t xml:space="preserve">Covered bike storage facility with racks based on </t>
    </r>
    <r>
      <rPr>
        <sz val="11"/>
        <rFont val="Calibri"/>
        <family val="2"/>
      </rPr>
      <t>≥</t>
    </r>
    <r>
      <rPr>
        <sz val="11"/>
        <rFont val="Verdana"/>
        <family val="2"/>
      </rPr>
      <t>10% of total residential units</t>
    </r>
  </si>
  <si>
    <t>Electric vehicle charging stations:</t>
  </si>
  <si>
    <r>
      <t xml:space="preserve">Total spaces provided are </t>
    </r>
    <r>
      <rPr>
        <sz val="11"/>
        <rFont val="Calibri"/>
        <family val="2"/>
      </rPr>
      <t>≥</t>
    </r>
    <r>
      <rPr>
        <sz val="11"/>
        <rFont val="Verdana"/>
        <family val="2"/>
      </rPr>
      <t>1/2 of the total ADA spaces required for the total development</t>
    </r>
  </si>
  <si>
    <t>24-hour resident access to business center</t>
  </si>
  <si>
    <t>R-8: Ducts in unconditioned attic space(s)</t>
  </si>
  <si>
    <t>R-6: All other unconditioned space(s) and all conditioned space</t>
  </si>
  <si>
    <t>ES 2.20</t>
  </si>
  <si>
    <t>Ductless HVAC equipment:</t>
  </si>
  <si>
    <t>All residential units with 1 or more bedrooms</t>
  </si>
  <si>
    <t>All studio style residential units</t>
  </si>
  <si>
    <t>Install leak detection sensors at kitchens, bathroom(s), and laundry in all residential units, or leak monitoring system at main water line to each residential unit.</t>
  </si>
  <si>
    <t>Walking distance to public open space or greenspace ≥3/4 acre in size (≤1/2 mile):</t>
  </si>
  <si>
    <t>Shade 40% of hardscapes on site</t>
  </si>
  <si>
    <t>Under attic knee walls</t>
  </si>
  <si>
    <t>Attic pull-down stairs, scuttle holes and knee wall doors</t>
  </si>
  <si>
    <t>At attic knee wall on attic-side (including skylight shafts)</t>
  </si>
  <si>
    <t>Equipment selected may only be a supply/positive pressure or balanced pressure system</t>
  </si>
  <si>
    <t>Seal all particle board surfaces in residences with water-based sealant</t>
  </si>
  <si>
    <r>
      <t xml:space="preserve">Post onsite waste management plan and divert </t>
    </r>
    <r>
      <rPr>
        <sz val="11"/>
        <rFont val="Aptos Narrow"/>
        <family val="2"/>
      </rPr>
      <t>≥</t>
    </r>
    <r>
      <rPr>
        <sz val="11"/>
        <rFont val="Verdana"/>
        <family val="2"/>
        <scheme val="minor"/>
      </rPr>
      <t>75% from landfill of:</t>
    </r>
  </si>
  <si>
    <t>Average floor area of units:</t>
  </si>
  <si>
    <r>
      <t>Use building materials extracted, processed, and manufactured ≤500 miles of site (</t>
    </r>
    <r>
      <rPr>
        <b/>
        <sz val="11"/>
        <rFont val="Verdana"/>
        <family val="2"/>
        <scheme val="minor"/>
      </rPr>
      <t>1 point per product maximum 5 points</t>
    </r>
    <r>
      <rPr>
        <sz val="11"/>
        <rFont val="Verdana"/>
        <family val="2"/>
        <scheme val="minor"/>
      </rPr>
      <t>)</t>
    </r>
  </si>
  <si>
    <t>Install air conditioner condensing unit pad(s)</t>
  </si>
  <si>
    <t>No unvented fuel combustion fireplaces, appliances, or space heaters</t>
  </si>
  <si>
    <r>
      <t xml:space="preserve">Unit level energy modeling with a Confirmed HERS or ERI Index </t>
    </r>
    <r>
      <rPr>
        <sz val="11"/>
        <rFont val="Calibri"/>
        <family val="2"/>
      </rPr>
      <t>≤</t>
    </r>
    <r>
      <rPr>
        <sz val="11"/>
        <rFont val="Verdana"/>
        <family val="2"/>
        <scheme val="minor"/>
      </rPr>
      <t xml:space="preserve"> ENERGY STAR Multifamily 1.2 Reference Target</t>
    </r>
  </si>
  <si>
    <t>Unit level energy modeling with a Confirmed HERS or ERI Index ≤ ENERGY STAR Multifamily 1.2 Reference Target</t>
  </si>
  <si>
    <t>Attic knee wall doors, scuttle holes, and pull down stairs located within conditioned space</t>
  </si>
  <si>
    <t>Envelope Leakage is ≤5 ACH50 or ≤0.30 ELR</t>
  </si>
  <si>
    <t xml:space="preserve">ANSI/RESNET/ICC 301-2014 Addendum F-2018 Normative Appendix A Grade I insulation installation quality based on insulation product used (floors, walls, and ceilings)      </t>
  </si>
  <si>
    <t>Fibrous batt insulation is unfaced/friction fit</t>
  </si>
  <si>
    <t>REQUIRED IN CLIMATE ZONE 4 AT ALL LEVELS, OPTIONAL IN ALL OTHER CLIMATE ZONES</t>
  </si>
  <si>
    <t xml:space="preserve">Exterior band areas </t>
  </si>
  <si>
    <t>Improved exterior wall insulation R-value:</t>
  </si>
  <si>
    <t>Exterior wall cavity insulation ≥R-15</t>
  </si>
  <si>
    <t>Frame and insulate basement walls ≥R-13</t>
  </si>
  <si>
    <t>Insulate basement walls with continuous insulation ≥R-5</t>
  </si>
  <si>
    <r>
      <t xml:space="preserve">Roofline/underside of roof decking </t>
    </r>
    <r>
      <rPr>
        <sz val="11"/>
        <rFont val="Verdana"/>
        <family val="2"/>
      </rPr>
      <t>≥R-25</t>
    </r>
  </si>
  <si>
    <r>
      <t xml:space="preserve">Attic knee wall insulated </t>
    </r>
    <r>
      <rPr>
        <sz val="11"/>
        <color indexed="8"/>
        <rFont val="Verdana"/>
        <family val="2"/>
      </rPr>
      <t>≥R-22 with continuous insulated air barrier on attic side</t>
    </r>
  </si>
  <si>
    <t>Corners ≥R-6</t>
  </si>
  <si>
    <t>Headers ≥R-5</t>
  </si>
  <si>
    <t>NFRC certified doors, windows, and skylights with label</t>
  </si>
  <si>
    <t xml:space="preserve">Opaque door: U-factor ≤0.17                                                                                      </t>
  </si>
  <si>
    <t>Door with ≤50% glass:  U-factor ≤0.25; SHGC ≤0.25</t>
  </si>
  <si>
    <t>Door with &gt;50% glass:  U-factor ≤0.30; SHGC ≤0.25</t>
  </si>
  <si>
    <t>West ≤2% of floor area</t>
  </si>
  <si>
    <t>East ≤3% of floor area</t>
  </si>
  <si>
    <t xml:space="preserve">Minimum 1.5 foot overhangs over ≥80% of Southern facing windows </t>
  </si>
  <si>
    <t>East and West oriented windows</t>
  </si>
  <si>
    <t>All windows</t>
  </si>
  <si>
    <t xml:space="preserve"> If HVAC ducts are in unconditioned attic:                                                                            </t>
  </si>
  <si>
    <t>≥20% of roof area</t>
  </si>
  <si>
    <t>≥40% of roof area</t>
  </si>
  <si>
    <t>≥60% or above</t>
  </si>
  <si>
    <t>Indoor design temperatures: 70˚F for heating and 75˚F for cooling</t>
  </si>
  <si>
    <t>Use actual conditioned floor area, U-factor, and SHGC for windows and doors, actual area and R-values of floors, walls, and ceilings</t>
  </si>
  <si>
    <t>Heat pump efficiency &gt;9.0 HSPF; &gt;7.65 HSPF2</t>
  </si>
  <si>
    <t>ENERGY STAR qualified cooling equipment ≥17 SEER2</t>
  </si>
  <si>
    <t>Indoor coil protected until indoor finishes complete (drywall, paint)</t>
  </si>
  <si>
    <t>At least one covered bus stop at an existing, regularly scheduled bus/mass transit service line</t>
  </si>
  <si>
    <t>All gas furnaces are sealed-combustion appliances</t>
  </si>
  <si>
    <t>When installing loose-fill attic insulation, installation certificate and rulers must be installed</t>
  </si>
  <si>
    <t>Steel framed buildings require continuous exterior insulation ≥ R -7.5</t>
  </si>
  <si>
    <t>Surface Material with SRI of 30 or greater for 40% of hardscapes within site boundary</t>
  </si>
  <si>
    <t>Exterior door U-factor:</t>
  </si>
  <si>
    <t xml:space="preserve">Opaque door: U-factor ≤0.12                   </t>
  </si>
  <si>
    <t>Minimize pressure imbalance ≤3 pa</t>
  </si>
  <si>
    <t>Locate HVAC equipment and all ductwork within conditioned space</t>
  </si>
  <si>
    <t>ES 5.4</t>
  </si>
  <si>
    <t>ES 5.5</t>
  </si>
  <si>
    <r>
      <t xml:space="preserve">Tankless gas water heater: </t>
    </r>
    <r>
      <rPr>
        <sz val="11"/>
        <color theme="1"/>
        <rFont val="Calibri"/>
        <family val="2"/>
      </rPr>
      <t>≥</t>
    </r>
    <r>
      <rPr>
        <sz val="11"/>
        <color theme="1"/>
        <rFont val="Verdana"/>
        <family val="2"/>
      </rPr>
      <t>0.95 UEF</t>
    </r>
  </si>
  <si>
    <r>
      <t xml:space="preserve">ENERGY STAR qualified heat pump water heater </t>
    </r>
    <r>
      <rPr>
        <sz val="11"/>
        <rFont val="Aptos Narrow"/>
        <family val="2"/>
      </rPr>
      <t>≥</t>
    </r>
    <r>
      <rPr>
        <sz val="11"/>
        <rFont val="Verdana"/>
        <family val="2"/>
      </rPr>
      <t>3.0 UEF</t>
    </r>
  </si>
  <si>
    <t>Improved efficiency storage water heater:</t>
  </si>
  <si>
    <t>High Efficiency water heater:</t>
  </si>
  <si>
    <t xml:space="preserve">LED bulbs in all permanently installed fixtures (100%) </t>
  </si>
  <si>
    <t>ENERGY STAR qualified LED bulbs in all permanently installed fixtures (100%)</t>
  </si>
  <si>
    <t>ES 6.5</t>
  </si>
  <si>
    <t>Residential unit automatic lighting control systems:</t>
  </si>
  <si>
    <t>Light fixture(s) in closets operated by motion sensor or timer</t>
  </si>
  <si>
    <t>Light fixture(s) on patios operated by motion sensor, sunlight sensor, or timer</t>
  </si>
  <si>
    <t>Light fixture(s) at front/primary exterior door operated by sunlight sensor or timer</t>
  </si>
  <si>
    <t>ES 7.1</t>
  </si>
  <si>
    <t>If installed, ENERGY STAR clothes washer and dryer kit (in residential units and/or communal laundry facility)</t>
  </si>
  <si>
    <t>If installed, ENERGY STAR refrigerator (in residential units and common areas)</t>
  </si>
  <si>
    <t>If installed, ENERGY STAR dishwasher (in residential units and common areas)</t>
  </si>
  <si>
    <t>Common area automatic lighting control systems:</t>
  </si>
  <si>
    <t>Light fixture(s) in common areas operated by motion sensor or timer</t>
  </si>
  <si>
    <t>Light fixture(s) in mechanical rooms and maintenance closets operated by motion sensor or timer</t>
  </si>
  <si>
    <t>ES 7.0</t>
  </si>
  <si>
    <t>Common area fixtures and bulbs:</t>
  </si>
  <si>
    <r>
      <t xml:space="preserve">Community garden area with total planting area </t>
    </r>
    <r>
      <rPr>
        <sz val="11"/>
        <rFont val="Calibri"/>
        <family val="2"/>
      </rPr>
      <t xml:space="preserve">≥ </t>
    </r>
    <r>
      <rPr>
        <sz val="11"/>
        <rFont val="Verdana"/>
        <family val="2"/>
      </rPr>
      <t>the mean size of all residential units</t>
    </r>
  </si>
  <si>
    <t>Drain pan for water heaters located in above-grade units. Floor drain installed for all ground floor and/or below-grade units.</t>
  </si>
  <si>
    <t>DU 1.22</t>
  </si>
  <si>
    <t>Drain pan for clothes washers</t>
  </si>
  <si>
    <t>REQUIRED AT PLATINUM OPTIONAL AT CERTIFIED &amp; GOLD</t>
  </si>
  <si>
    <t>Kitchen faucets (≤1.0 gpm at 60 psi)</t>
  </si>
  <si>
    <t>Confirmed</t>
  </si>
  <si>
    <t>Documentation/ Responsible Party</t>
  </si>
  <si>
    <t>Exterior Wall Insulation:</t>
  </si>
  <si>
    <t>4 inch ductwork (100%)</t>
  </si>
  <si>
    <t>≥ 6 inch ductwork (100%)</t>
  </si>
  <si>
    <t>Bathroom exhaust fan ductwork size</t>
  </si>
  <si>
    <t>ENERGY STAR certified bathroom exhaust fans</t>
  </si>
  <si>
    <t>ENERGY STAR bath fans with field verified, measured airflow ≥50 cfm</t>
  </si>
  <si>
    <t>ES 4.10</t>
  </si>
  <si>
    <t>ES 4.19</t>
  </si>
  <si>
    <t>ES 4.20</t>
  </si>
  <si>
    <t>ES 4.21</t>
  </si>
  <si>
    <t>ES 4.22</t>
  </si>
  <si>
    <t>Bathroom exhaust fans rated: ≤2 sones</t>
  </si>
  <si>
    <t>Bathroom exhaust fans rated: ≤1 sones</t>
  </si>
  <si>
    <t>ES 4.23</t>
  </si>
  <si>
    <t>Light fixture(s) in stairwells operated by motion sensor or timer</t>
  </si>
  <si>
    <t>BE 5: WINDOWS</t>
  </si>
  <si>
    <t>BE 5.0</t>
  </si>
  <si>
    <t>BE 5.1</t>
  </si>
  <si>
    <t>BE 5.2</t>
  </si>
  <si>
    <t>BE 5.3</t>
  </si>
  <si>
    <t>BE 5.4</t>
  </si>
  <si>
    <t>BE 5.5</t>
  </si>
  <si>
    <t>BE 5.6</t>
  </si>
  <si>
    <t>BE 5.7</t>
  </si>
  <si>
    <t>BE 5.8</t>
  </si>
  <si>
    <t>BE 5.9</t>
  </si>
  <si>
    <t>BE 6: ROOF</t>
  </si>
  <si>
    <t>Improved connectivity to adjacent sites:</t>
  </si>
  <si>
    <t>SP 2.7</t>
  </si>
  <si>
    <t>Reduce light pollution: all exterior lights full cutoff</t>
  </si>
  <si>
    <t>SP 2.8</t>
  </si>
  <si>
    <t>Use pervious paving for hardscapes and surface parking</t>
  </si>
  <si>
    <t>SP 2.9</t>
  </si>
  <si>
    <t>Protect and restore riparian, wetland, and/or shoreline buffers within project boundary</t>
  </si>
  <si>
    <t>SP 2.10</t>
  </si>
  <si>
    <t>Outdoor community gathering space</t>
  </si>
  <si>
    <t>SP 3.14</t>
  </si>
  <si>
    <t>SP 3.15</t>
  </si>
  <si>
    <r>
      <t>Landscape plan includes local, endangered plant species (</t>
    </r>
    <r>
      <rPr>
        <sz val="11"/>
        <rFont val="Aptos Narrow"/>
        <family val="2"/>
      </rPr>
      <t>≥</t>
    </r>
    <r>
      <rPr>
        <sz val="11"/>
        <rFont val="Verdana"/>
        <family val="2"/>
        <scheme val="minor"/>
      </rPr>
      <t>50% of total plantings)</t>
    </r>
  </si>
  <si>
    <r>
      <t>Landscape plan includes species that serve as pollinators (</t>
    </r>
    <r>
      <rPr>
        <sz val="11"/>
        <rFont val="Aptos Narrow"/>
        <family val="2"/>
      </rPr>
      <t>≥</t>
    </r>
    <r>
      <rPr>
        <sz val="11"/>
        <rFont val="Verdana"/>
        <family val="2"/>
        <scheme val="minor"/>
      </rPr>
      <t>25% of total plantings)</t>
    </r>
  </si>
  <si>
    <r>
      <t>Forest Stewardship Council (FSC) certified lumber (</t>
    </r>
    <r>
      <rPr>
        <sz val="11"/>
        <rFont val="Aptos Narrow"/>
        <family val="2"/>
      </rPr>
      <t>≥</t>
    </r>
    <r>
      <rPr>
        <sz val="11"/>
        <rFont val="Verdana"/>
        <family val="2"/>
      </rPr>
      <t>50%)</t>
    </r>
  </si>
  <si>
    <t>Lumber/millwork: Use no tropical wood</t>
  </si>
  <si>
    <t>DU 2.12</t>
  </si>
  <si>
    <t>Design for or install additional dehumidification:</t>
  </si>
  <si>
    <t>Rough-in electrical and plumbing for whole-unit dehumidifier</t>
  </si>
  <si>
    <t>Install whole-unit ENERGY STAR dehumidifier with pump and drain to outdoors</t>
  </si>
  <si>
    <t>DU 2.13</t>
  </si>
  <si>
    <t>Humidistat or thermidistat used with whole-house variable speed cooling system</t>
  </si>
  <si>
    <t>DU 2.14</t>
  </si>
  <si>
    <t>Vapor barriers installed only under slab(s) and/or in crawlspace(s)</t>
  </si>
  <si>
    <t>No recessed lighting installed in insulated ceilings</t>
  </si>
  <si>
    <t>BE 4.4</t>
  </si>
  <si>
    <t>BE 4.19</t>
  </si>
  <si>
    <t>Roofline/underside of roof decking ≥R-30</t>
  </si>
  <si>
    <t>Solar shade screens:</t>
  </si>
  <si>
    <t>Complete load calculation with accredited ACCA Manual J 8th Edition Software or current ASHRAE-based software with report stamped by a Professional Engineer</t>
  </si>
  <si>
    <t xml:space="preserve">Fully duct all supply ductwork and transfers </t>
  </si>
  <si>
    <t>Fully duct all return(s)</t>
  </si>
  <si>
    <t>ES 2.21</t>
  </si>
  <si>
    <t>Community:</t>
  </si>
  <si>
    <t>Technical Advisor Company:</t>
  </si>
  <si>
    <t>Kick-Off  Meeting Date:</t>
  </si>
  <si>
    <t>WE 1.9</t>
  </si>
  <si>
    <t>EarthCraft HVAC training to contractor provided prior to start of project</t>
  </si>
  <si>
    <t>EO 2.4</t>
  </si>
  <si>
    <t>EarthCraft training provided to property management prior to completion of certification</t>
  </si>
  <si>
    <t>Enroll in BIT Building program for property operations and maintenance for minimum one year</t>
  </si>
  <si>
    <t>E0 2.8</t>
  </si>
  <si>
    <t>Two-pour application of gypcrete in framed areas blocked by drywall</t>
  </si>
  <si>
    <t>If using loose-fill attic insulation: insulation certificate posted at access door and insulation rulers installed 1 per 300 ft2</t>
  </si>
  <si>
    <t>Door with ≤50% glass:  U-factor ≤0.20; SHGC ≤0.20</t>
  </si>
  <si>
    <t>SHGC ≤0.25</t>
  </si>
  <si>
    <t xml:space="preserve">ENERGY STAR Door U-factor and SHGC:                                                                                   </t>
  </si>
  <si>
    <t>Door with &gt;50% glass:  U-factor ≤0.25; SHGC ≤0.20</t>
  </si>
  <si>
    <t>Opaque door: U-factor:  ≤0.12</t>
  </si>
  <si>
    <t>If project is not required to meet local or state historic preservation guidelines, select advanced energy consumption modeling points from options A-C.</t>
  </si>
  <si>
    <t>Mid-Rise Multifamily (choose one):</t>
  </si>
  <si>
    <t>Use ASHRAE 62.2-2010 whole building ventilation airflow requirements</t>
  </si>
  <si>
    <t>Complete ENERGY STAR Multifamily New Construction HVAC Design Supplement - Dwellings and Units</t>
  </si>
  <si>
    <t>ES 1.20</t>
  </si>
  <si>
    <t>Complete ENERGY STAR Multifamily New Construction HVAC Design Supplement - Common Spaces and Central Systems</t>
  </si>
  <si>
    <t>ES 1.21</t>
  </si>
  <si>
    <t>Cooling equipment and/or cooling mode of heat pump equipment sizing:</t>
  </si>
  <si>
    <t>Single-Speed Equipment: 90%-115%</t>
  </si>
  <si>
    <t>Two-Speed Equipment: 90%-120%</t>
  </si>
  <si>
    <t>SHGC:  ≤0.23</t>
  </si>
  <si>
    <t>SHGC: ≤0.23</t>
  </si>
  <si>
    <t>U-factor:  ≤0.25</t>
  </si>
  <si>
    <t>SHGC: ≤0.20</t>
  </si>
  <si>
    <t xml:space="preserve">Skylight U-factor and SHGC:                                                                                   </t>
  </si>
  <si>
    <t>U-factor: ≤0.50</t>
  </si>
  <si>
    <t>BE 5.10</t>
  </si>
  <si>
    <t>Choose One:</t>
  </si>
  <si>
    <t>All That Apply:</t>
  </si>
  <si>
    <t xml:space="preserve">All CERTIFIED level low-rise and mid-rise construction projects seeking program compliance under the Energy Performance Prescriptive Path must meet or exceed all requirements below in addition to all other requirements in the worksheet for the CERTIFIED level and achieve minimum points needed to achieve CERTIFIED Level certification. Product literature, specifications, HVAC load calculations, AHRI certificates, or other documentation will be required for verification.  </t>
  </si>
  <si>
    <t>ASHRAE Whole Building Ventilation Type</t>
  </si>
  <si>
    <t>Supply</t>
  </si>
  <si>
    <t>Balanced</t>
  </si>
  <si>
    <t>Percent Total Leakage</t>
  </si>
  <si>
    <t>Percent Leakage to Outside</t>
  </si>
  <si>
    <t>Inspection Date:</t>
  </si>
  <si>
    <t>Building:</t>
  </si>
  <si>
    <t>Unit:</t>
  </si>
  <si>
    <r>
      <t>Floor Area (ft</t>
    </r>
    <r>
      <rPr>
        <vertAlign val="superscript"/>
        <sz val="11"/>
        <color theme="1"/>
        <rFont val="Calibri"/>
        <family val="2"/>
      </rPr>
      <t>2</t>
    </r>
    <r>
      <rPr>
        <sz val="11"/>
        <color theme="1"/>
        <rFont val="Calibri"/>
        <family val="2"/>
      </rPr>
      <t>):</t>
    </r>
  </si>
  <si>
    <r>
      <t>Envelope Area (ft</t>
    </r>
    <r>
      <rPr>
        <vertAlign val="superscript"/>
        <sz val="11"/>
        <color theme="1"/>
        <rFont val="Calibri"/>
        <family val="2"/>
      </rPr>
      <t>2</t>
    </r>
    <r>
      <rPr>
        <sz val="11"/>
        <color theme="1"/>
        <rFont val="Calibri"/>
        <family val="2"/>
      </rPr>
      <t>):</t>
    </r>
  </si>
  <si>
    <t>Envelope Area (ft2):</t>
  </si>
  <si>
    <r>
      <t>Volume (ft</t>
    </r>
    <r>
      <rPr>
        <vertAlign val="superscript"/>
        <sz val="11"/>
        <color theme="1"/>
        <rFont val="Calibri"/>
        <family val="2"/>
      </rPr>
      <t>3</t>
    </r>
    <r>
      <rPr>
        <sz val="11"/>
        <color theme="1"/>
        <rFont val="Calibri"/>
        <family val="2"/>
      </rPr>
      <t>):</t>
    </r>
  </si>
  <si>
    <t>Final site grade sloped ≥1/2“ per 1’ away from building for ≥10’ or to the edge of the site, whichever is less</t>
  </si>
  <si>
    <t>Patio slabs, walks and driveways sloped ≥1/4” per 1’ away from building for ≥10’ or to the edge of the surface, whichever is less</t>
  </si>
  <si>
    <t>Carbon Monoxide detector(s) in all residential units</t>
  </si>
  <si>
    <t>Exterior sheathing</t>
  </si>
  <si>
    <t>Electrical penetrations through unit envelope and/or framing</t>
  </si>
  <si>
    <t>Shower and tub drains and all plumbing penetrations through unit envelope and/or framing</t>
  </si>
  <si>
    <t>HVAC refrigerant lines, ductwork, supply and/or return boots sealed to subfloor or drywall (floor, walls, and/or ceilings)</t>
  </si>
  <si>
    <t>At chases in contact with the building envelope (including fireplace and HVAC chases)</t>
  </si>
  <si>
    <t>Seal drywall penetrations within units (interior and exterior walls)</t>
  </si>
  <si>
    <r>
      <t xml:space="preserve">Install ASHRAE compliant exhaust fans rated at </t>
    </r>
    <r>
      <rPr>
        <sz val="11"/>
        <rFont val="Calibri"/>
        <family val="2"/>
      </rPr>
      <t>≥</t>
    </r>
    <r>
      <rPr>
        <sz val="11"/>
        <rFont val="Verdana"/>
        <family val="2"/>
      </rPr>
      <t>50 cfm</t>
    </r>
    <r>
      <rPr>
        <sz val="11"/>
        <rFont val="Verdana"/>
        <family val="2"/>
        <scheme val="minor"/>
      </rPr>
      <t xml:space="preserve"> in all bathrooms and duct to outside </t>
    </r>
  </si>
  <si>
    <t>EarthCraft Multifamily New Construction Worksheet</t>
  </si>
  <si>
    <t>Onsite community bike storage:</t>
  </si>
  <si>
    <t>Outdoor racks based on ≥10% of total residential units</t>
  </si>
  <si>
    <t>Sustainably harvested lumber:</t>
  </si>
  <si>
    <t>Outdoor lighting operated by sunlight sensor or timer</t>
  </si>
  <si>
    <t>Achieve EarthCraft Light Commercial certification for separate Community Center building</t>
  </si>
  <si>
    <t>Energy efficient building design based on energy modeling or Energy Performance Prescriptive criteria. Details below.</t>
  </si>
  <si>
    <t>Advanced energy consumption modeling:</t>
  </si>
  <si>
    <t>Furnace efficiency ≥95% AFUE. Gas systems must be sealed combustion. Combustion air intake must pull in outdoor air.</t>
  </si>
  <si>
    <t xml:space="preserve">Water heater efficiencies: </t>
  </si>
  <si>
    <t>Install round metal duct material with insulation</t>
  </si>
  <si>
    <t>Duct all exhaust fans with round metal duct material that is insulated ≥R-6</t>
  </si>
  <si>
    <t>No atmospherically vented gas water heaters</t>
  </si>
  <si>
    <t>*Gas water heaters must be direct vent, sealed combustion appliances</t>
  </si>
  <si>
    <t>ES 5.6</t>
  </si>
  <si>
    <t>Variable-Speed Equipment: 90%-125%</t>
  </si>
  <si>
    <t>Select cooling and heating equipment using ANSI/ACCA Manual S, 3rd Edition</t>
  </si>
  <si>
    <t>ENERGY STAR qualified furnace(s) ≥95% AFUE</t>
  </si>
  <si>
    <t>ENERGY STAR qualified heat pump(s): &gt;9.0 HSPF; &gt;7.65 HSPF2</t>
  </si>
  <si>
    <t>Heat pump(s): Climate Zone 2/3/4 ≥9 HSPF/≥7.65 HSPF2</t>
  </si>
  <si>
    <t>Measured pressure imbalance is ≤6 pa between bedrooms and return</t>
  </si>
  <si>
    <t>Wall cavity ≥R-19 insulation</t>
  </si>
  <si>
    <t>Continuous Exterior Insulation:</t>
  </si>
  <si>
    <t xml:space="preserve">R-10 </t>
  </si>
  <si>
    <t>R-15</t>
  </si>
  <si>
    <t>U-factor: Climate Zone 1/2  ≤0.30, Climate Zone 3/4/5  ≤0.28</t>
  </si>
  <si>
    <t>U-factor: Climate Zone 1/2 ≤0.35, Climate Zone 3/4/5 ≤0.30</t>
  </si>
  <si>
    <t>U-factor: Climate Zone 1/2 ≤0.65, Climate Zone 3/4/5≤0.55</t>
  </si>
  <si>
    <t>U-factor: Climate Zone 1/2 ≤0.55, Climate Zone 3/4/5 ≤0.53</t>
  </si>
  <si>
    <t>Unconditioned Attics: Climate Zone 1/2/3 ≥R-38; Climate Zone 4/5 ≥R-49</t>
  </si>
  <si>
    <r>
      <t xml:space="preserve">Vaulted/flat, unvented attic roofline with air impermeable material: Climate Zone 1/2/3 ≥R-21 Climate Zone 4/5 </t>
    </r>
    <r>
      <rPr>
        <sz val="11"/>
        <rFont val="Calibri"/>
        <family val="2"/>
      </rPr>
      <t>≥</t>
    </r>
    <r>
      <rPr>
        <sz val="11"/>
        <rFont val="Verdana"/>
        <family val="2"/>
      </rPr>
      <t>R-25</t>
    </r>
  </si>
  <si>
    <t>Continuous exterior insulation above roof decking Climate Zone 1/2/3 ≥R-25; Climate Zone 4/5 ≥R-30</t>
  </si>
  <si>
    <r>
      <t xml:space="preserve">Doors:  Climate Zone 1/2/3/4 </t>
    </r>
    <r>
      <rPr>
        <sz val="11"/>
        <rFont val="Verdana"/>
        <family val="2"/>
      </rPr>
      <t>≥ R-18</t>
    </r>
  </si>
  <si>
    <r>
      <t xml:space="preserve">Insulation and attic-side air barrier: Climate Zone 1/2/3/4 </t>
    </r>
    <r>
      <rPr>
        <sz val="11"/>
        <rFont val="Verdana"/>
        <family val="2"/>
      </rPr>
      <t>≥ R-18</t>
    </r>
  </si>
  <si>
    <t>Slab edge insulation: Climate Zone 2/3 ≥ R-5, Climate Zone 4/5 ≥ R-10</t>
  </si>
  <si>
    <t>Ceilings (flat and sloped) Climate Zone 1/2/3 ≥R-49; Climate Zone 4/5 ≥R-60</t>
  </si>
  <si>
    <t>Continuous exterior insulation above roof decking Climate Zone 1/2/3/4/5 &gt;R-30</t>
  </si>
  <si>
    <t>Foundation walls:   
     Climate Zone 1/2/3 ≥ R-5 continuous or ≥ R-13 cavity      
     Climate Zone 4/5 ≥ R-10 continuous or ≥ R-13 cavity</t>
  </si>
  <si>
    <t>Gas furnace(s) &gt;95% AFUE</t>
  </si>
  <si>
    <t>Attic pull-down/ scuttle hole located within conditioned space:  Climate Zone 1/2/3 ≥ R-38, Climate Zone 4/5 ≥ R-49</t>
  </si>
  <si>
    <t>BE 4.20</t>
  </si>
  <si>
    <t>Insulate basement walls with continuous insulation ≥R-10</t>
  </si>
  <si>
    <t>Attic pull-down/ scuttle hole located within conditioned space: Climate Zone 1/2/3/4 ≥  R-49</t>
  </si>
  <si>
    <t>Total spaces provided are greater than or equal to the total ADA spaces required for the total development</t>
  </si>
  <si>
    <t>Ladder T-framing at all interior/exterior wall intersections</t>
  </si>
  <si>
    <t>Sealed-combustion, direct vent or power vent gas water heater(s)</t>
  </si>
  <si>
    <t>Protect HVAC supply ductwork in floors and open returns until floor, wall, and ceiling finishing is complete</t>
  </si>
  <si>
    <r>
      <t xml:space="preserve">Unit-level energy modeling with a Confirmed HERS or ERI Index </t>
    </r>
    <r>
      <rPr>
        <sz val="11"/>
        <rFont val="Calibri"/>
        <family val="2"/>
      </rPr>
      <t>≤</t>
    </r>
    <r>
      <rPr>
        <sz val="11"/>
        <rFont val="Verdana"/>
        <family val="2"/>
        <scheme val="minor"/>
      </rPr>
      <t xml:space="preserve"> ENERGY STAR Multifamily v1.1 Reference Target</t>
    </r>
  </si>
  <si>
    <t>Unit-level energy modeling with a Confirmed HERS or ERI Index ≤ ENERGY STAR Multifamily v1.1 Reference Target</t>
  </si>
  <si>
    <t>Building-level energy modeling ≥15% savings above ASHRAE 90.1-2016</t>
  </si>
  <si>
    <t>B</t>
  </si>
  <si>
    <t>High-efficacy LED lighting in ≥90% of all permanent fixtures in residences and common areas</t>
  </si>
  <si>
    <t>Provide property manager with project-specific owner's manual</t>
  </si>
  <si>
    <t xml:space="preserve">Building-level energy performance target baseline meets or exceeds ASHRAE 90.1-2016 </t>
  </si>
  <si>
    <t>Identify Option Selected</t>
  </si>
  <si>
    <t>Filters are ≥ MERV 8</t>
  </si>
  <si>
    <t>ES 1.22</t>
  </si>
  <si>
    <t xml:space="preserve">In consideration of EarthCraft Multifamily certification, each project will be evaluated based on full compliance with the following: 
I. Submission of a field verified worksheet with 100 points (Certified), 150 points (Gold), or 200 points (Platinum) depending on the level of certification sought with all worksheet requirements achieved specific to the certification tier; 
II. Project design and specification: 
A. Certified tier projects must comply with EarthCraft prescriptive path requirements or reach the ENERGY STAR Multifamily v1.1 target HERS Index without the size adjustment factor. All energy modeling must be Confirmed at the time of certification;
B. Gold and Platinum tier projects must fully comply with all EarthCraft program requirements and reach the ENERGY STAR Multifamily v1.2 target HERS Index without the size adjustment factor. All energy modeling must be Confirmed at the time of certification;
C. Projects at all tiers must meet or exceed the state or locally adopted IECC Energy Code version with applicable amendments;
D. Projects at all tiers must submit ACCA Manual J and S designs, sizing and fresh air ventilation airflow reaching current program standards, install heating and air and conditioning equipment matching the submitted designs, and achieve all additional EarthCraft Multifamily program requirements; 
E. High rise projects will achieve energy performance targets based on ASHRAE 90.1 2019. 
III. Each project must follow the process as outlined in the EarthCraft Multifamily Manual in order to be eligible for certification completing the following: 
A. An initial design review; 
B. A project kick off meeting; 
C. All pre-drywall and final inspection requirements as outlined in the current worksheet and manual; 
D. Submit necessary documentation to confirm program requirements and points tracked in the EarthCraft Multifamily worksheet
IV. Any practices or elements outlined as requirements by EarthCraft and/or ENERGY STAR Multifamily and/or the IECC Energy Code with applicable state amendments, must be incorporated into non-residential areas of the project and within any stand alone buildings (e.g. clubhouse, stairwells, common areas, corridors, storage areas, etc.) 
V. Any points tracked within this worksheet must be incorporated into non-residential areas of the project and within any stand alone buildings where applicable (i.e., ventilation, windows, lighting, water efficient appliances, insulation, combustion zones, etc.)
VI. Any discrepancies between code requirements, EarthCraft, or ENERGY STAR Multifamily, will result in the more stringent requirement being enforced (special consideration will be given go certain code restrictions as approved by EarthCraft) 
</t>
  </si>
  <si>
    <t>The builder, in consultation with the EarthCraft Technical Advisor, will indicate which line items they plan to achieve by imputing the line items point value in this column.  Once an item is indicated with a point value, the cell will turn green to indicate the projects intent to satisfy the line items requirements.  If the cell turns black, it indicates that an incorrect point value or character has been placed in that cell;  Submitted worksheets with any black cells will not be accepted.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</si>
</sst>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quot;IAQ &quot;#.00"/>
    <numFmt numFmtId="165" formatCode="&quot;WE &quot;#.00"/>
    <numFmt numFmtId="166" formatCode="&quot;BM &quot;#.00"/>
    <numFmt numFmtId="167" formatCode="&quot;BE &quot;#.00.0"/>
    <numFmt numFmtId="168" formatCode="&quot;BE &quot;#.00"/>
    <numFmt numFmtId="169" formatCode="&quot;RE &quot;#.0"/>
    <numFmt numFmtId="170" formatCode="#."/>
    <numFmt numFmtId="171" formatCode="&quot;CW &quot;#.00"/>
    <numFmt numFmtId="172" formatCode="&quot;BE &quot;#0.0"/>
    <numFmt numFmtId="173" formatCode="&quot;BE &quot;#.0"/>
    <numFmt numFmtId="174" formatCode="&quot;IAQ &quot;#.0"/>
    <numFmt numFmtId="175" formatCode="&quot;WE&quot;\ #.0"/>
    <numFmt numFmtId="176" formatCode="&quot;WE &quot;#.0"/>
    <numFmt numFmtId="177" formatCode="&quot;SP &quot;#0.0"/>
    <numFmt numFmtId="178" formatCode="&quot;BS &quot;#.0"/>
    <numFmt numFmtId="179" formatCode="&quot;BS &quot;#.00"/>
    <numFmt numFmtId="180" formatCode="&quot;EO &quot;#.0"/>
    <numFmt numFmtId="181" formatCode="&quot;DU &quot;#0.0"/>
    <numFmt numFmtId="182" formatCode="&quot;CW &quot;#0.0"/>
    <numFmt numFmtId="183" formatCode="&quot;DU &quot;#0.00"/>
    <numFmt numFmtId="184" formatCode="&quot;ES &quot;#.0"/>
    <numFmt numFmtId="185" formatCode="&quot;ES &quot;#.00"/>
    <numFmt numFmtId="186" formatCode="[$$-409]#,##0.00;[Red]&quot;-&quot;[$$-409]#,##0.00"/>
    <numFmt numFmtId="187" formatCode="&quot;IN &quot;#.0"/>
    <numFmt numFmtId="188" formatCode="0.0"/>
    <numFmt numFmtId="189" formatCode="m/d/yy;@"/>
    <numFmt numFmtId="190" formatCode="&quot;BE &quot;#0.00"/>
    <numFmt numFmtId="191" formatCode="0."/>
  </numFmts>
  <fonts count="76" x14ac:knownFonts="1">
    <font>
      <sz val="11"/>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sz val="12"/>
      <color indexed="9"/>
      <name val="Arial"/>
      <family val="2"/>
    </font>
    <font>
      <b/>
      <sz val="11"/>
      <name val="Arial"/>
      <family val="2"/>
    </font>
    <font>
      <sz val="9"/>
      <name val="Verdana"/>
      <family val="2"/>
    </font>
    <font>
      <sz val="10"/>
      <name val="Arial"/>
      <family val="2"/>
    </font>
    <font>
      <u/>
      <sz val="10"/>
      <color indexed="12"/>
      <name val="Arial"/>
      <family val="2"/>
    </font>
    <font>
      <b/>
      <sz val="11"/>
      <color indexed="9"/>
      <name val="Verdana"/>
      <family val="2"/>
    </font>
    <font>
      <b/>
      <sz val="10"/>
      <color indexed="9"/>
      <name val="Verdana"/>
      <family val="2"/>
    </font>
    <font>
      <sz val="10"/>
      <color indexed="8"/>
      <name val="Verdana"/>
      <family val="2"/>
    </font>
    <font>
      <sz val="8"/>
      <color indexed="8"/>
      <name val="Verdana"/>
      <family val="2"/>
    </font>
    <font>
      <b/>
      <sz val="10"/>
      <color indexed="8"/>
      <name val="Verdana"/>
      <family val="2"/>
    </font>
    <font>
      <sz val="12"/>
      <color indexed="8"/>
      <name val="Verdana"/>
      <family val="2"/>
    </font>
    <font>
      <sz val="14"/>
      <color indexed="8"/>
      <name val="Verdana"/>
      <family val="2"/>
    </font>
    <font>
      <b/>
      <sz val="14"/>
      <color indexed="8"/>
      <name val="Verdana"/>
      <family val="2"/>
    </font>
    <font>
      <i/>
      <sz val="8"/>
      <name val="Verdana"/>
      <family val="2"/>
    </font>
    <font>
      <b/>
      <i/>
      <sz val="8"/>
      <name val="Verdana"/>
      <family val="2"/>
    </font>
    <font>
      <sz val="11"/>
      <color theme="1"/>
      <name val="Calibri"/>
      <family val="2"/>
    </font>
    <font>
      <sz val="11"/>
      <color theme="1"/>
      <name val="Verdana"/>
      <family val="2"/>
      <scheme val="minor"/>
    </font>
    <font>
      <sz val="11"/>
      <color theme="0"/>
      <name val="Verdana"/>
      <family val="2"/>
      <scheme val="minor"/>
    </font>
    <font>
      <b/>
      <i/>
      <sz val="16"/>
      <color theme="1"/>
      <name val="Arial"/>
      <family val="2"/>
    </font>
    <font>
      <sz val="11"/>
      <color theme="1"/>
      <name val="Arial"/>
      <family val="2"/>
    </font>
    <font>
      <b/>
      <i/>
      <u/>
      <sz val="11"/>
      <color theme="1"/>
      <name val="Arial"/>
      <family val="2"/>
    </font>
    <font>
      <sz val="10"/>
      <color theme="1"/>
      <name val="Verdana"/>
      <family val="2"/>
    </font>
    <font>
      <b/>
      <sz val="11"/>
      <color theme="1"/>
      <name val="Verdana"/>
      <family val="2"/>
    </font>
    <font>
      <sz val="9"/>
      <color theme="1"/>
      <name val="Verdana"/>
      <family val="2"/>
      <scheme val="minor"/>
    </font>
    <font>
      <b/>
      <sz val="10"/>
      <color theme="1"/>
      <name val="Verdana"/>
      <family val="2"/>
    </font>
    <font>
      <sz val="9"/>
      <color theme="1"/>
      <name val="Wingdings"/>
      <charset val="2"/>
    </font>
    <font>
      <sz val="8"/>
      <color theme="1"/>
      <name val="Verdana"/>
      <family val="2"/>
    </font>
    <font>
      <sz val="8"/>
      <name val="Verdana"/>
      <family val="2"/>
      <scheme val="minor"/>
    </font>
    <font>
      <sz val="8"/>
      <color theme="1"/>
      <name val="Verdana"/>
      <family val="2"/>
      <scheme val="minor"/>
    </font>
    <font>
      <b/>
      <sz val="8"/>
      <color theme="1"/>
      <name val="Verdana"/>
      <family val="2"/>
      <scheme val="minor"/>
    </font>
    <font>
      <b/>
      <sz val="8"/>
      <name val="Verdana"/>
      <family val="2"/>
      <scheme val="minor"/>
    </font>
    <font>
      <b/>
      <sz val="9"/>
      <color theme="1"/>
      <name val="Verdana"/>
      <family val="2"/>
    </font>
    <font>
      <i/>
      <sz val="8"/>
      <name val="Verdana"/>
      <family val="2"/>
      <scheme val="minor"/>
    </font>
    <font>
      <b/>
      <sz val="10"/>
      <color theme="1"/>
      <name val="Verdana"/>
      <family val="2"/>
      <scheme val="minor"/>
    </font>
    <font>
      <b/>
      <sz val="11"/>
      <color theme="0"/>
      <name val="Verdana"/>
      <family val="2"/>
      <scheme val="minor"/>
    </font>
    <font>
      <b/>
      <sz val="11"/>
      <color theme="1"/>
      <name val="Verdana"/>
      <family val="2"/>
      <scheme val="minor"/>
    </font>
    <font>
      <sz val="11"/>
      <name val="Verdana"/>
      <family val="2"/>
      <scheme val="minor"/>
    </font>
    <font>
      <b/>
      <sz val="11"/>
      <name val="Verdana"/>
      <family val="2"/>
      <scheme val="minor"/>
    </font>
    <font>
      <b/>
      <sz val="11"/>
      <color indexed="9"/>
      <name val="Verdana"/>
      <family val="2"/>
      <scheme val="minor"/>
    </font>
    <font>
      <b/>
      <u/>
      <sz val="11"/>
      <color indexed="9"/>
      <name val="Verdana"/>
      <family val="2"/>
      <scheme val="minor"/>
    </font>
    <font>
      <sz val="11"/>
      <color indexed="63"/>
      <name val="Verdana"/>
      <family val="2"/>
      <scheme val="minor"/>
    </font>
    <font>
      <b/>
      <sz val="11"/>
      <color indexed="63"/>
      <name val="Verdana"/>
      <family val="2"/>
      <scheme val="minor"/>
    </font>
    <font>
      <sz val="11"/>
      <name val="Calibri"/>
      <family val="2"/>
    </font>
    <font>
      <sz val="11"/>
      <name val="Verdana"/>
      <family val="2"/>
    </font>
    <font>
      <sz val="11"/>
      <color indexed="8"/>
      <name val="Verdana"/>
      <family val="2"/>
    </font>
    <font>
      <sz val="11"/>
      <name val="Verdana"/>
      <family val="2"/>
      <scheme val="major"/>
    </font>
    <font>
      <sz val="11"/>
      <color indexed="9"/>
      <name val="Verdana"/>
      <family val="2"/>
    </font>
    <font>
      <b/>
      <sz val="11"/>
      <color theme="1"/>
      <name val="Verdana"/>
      <family val="2"/>
      <scheme val="major"/>
    </font>
    <font>
      <sz val="11"/>
      <color theme="1"/>
      <name val="Verdana"/>
      <family val="2"/>
      <scheme val="major"/>
    </font>
    <font>
      <b/>
      <sz val="11"/>
      <color indexed="63"/>
      <name val="Verdana"/>
      <family val="2"/>
      <scheme val="major"/>
    </font>
    <font>
      <sz val="11"/>
      <color theme="1"/>
      <name val="Verdana"/>
      <family val="2"/>
    </font>
    <font>
      <b/>
      <sz val="11"/>
      <color theme="1"/>
      <name val="Calibri"/>
      <family val="2"/>
    </font>
    <font>
      <vertAlign val="subscript"/>
      <sz val="11"/>
      <color theme="1"/>
      <name val="Calibri"/>
      <family val="2"/>
    </font>
    <font>
      <vertAlign val="superscript"/>
      <sz val="11"/>
      <color theme="1"/>
      <name val="Calibri"/>
      <family val="2"/>
    </font>
    <font>
      <sz val="11"/>
      <color theme="0"/>
      <name val="Calibri"/>
      <family val="2"/>
    </font>
    <font>
      <i/>
      <sz val="11"/>
      <name val="Verdana"/>
      <family val="2"/>
      <scheme val="minor"/>
    </font>
    <font>
      <sz val="11"/>
      <name val="Aptos Narrow"/>
      <family val="2"/>
    </font>
    <font>
      <sz val="11"/>
      <color rgb="FFFF0000"/>
      <name val="Verdana"/>
      <family val="2"/>
      <scheme val="minor"/>
    </font>
  </fonts>
  <fills count="30">
    <fill>
      <patternFill patternType="none"/>
    </fill>
    <fill>
      <patternFill patternType="gray125"/>
    </fill>
    <fill>
      <patternFill patternType="lightTrellis"/>
    </fill>
    <fill>
      <patternFill patternType="solid">
        <fgColor indexed="22"/>
        <bgColor indexed="64"/>
      </patternFill>
    </fill>
    <fill>
      <patternFill patternType="solid">
        <fgColor indexed="22"/>
        <bgColor indexed="44"/>
      </patternFill>
    </fill>
    <fill>
      <patternFill patternType="solid">
        <fgColor indexed="63"/>
        <bgColor indexed="64"/>
      </patternFill>
    </fill>
    <fill>
      <patternFill patternType="solid">
        <fgColor indexed="63"/>
        <bgColor indexed="59"/>
      </patternFill>
    </fill>
    <fill>
      <patternFill patternType="solid">
        <fgColor indexed="8"/>
        <bgColor indexed="64"/>
      </patternFill>
    </fill>
    <fill>
      <patternFill patternType="solid">
        <fgColor them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F2F2F2"/>
        <bgColor indexed="64"/>
      </patternFill>
    </fill>
    <fill>
      <patternFill patternType="solid">
        <fgColor rgb="FFA568D2"/>
        <bgColor indexed="64"/>
      </patternFill>
    </fill>
    <fill>
      <patternFill patternType="solid">
        <fgColor theme="5" tint="0.79998168889431442"/>
        <bgColor indexed="64"/>
      </patternFill>
    </fill>
    <fill>
      <patternFill patternType="solid">
        <fgColor theme="5" tint="0.79998168889431442"/>
        <bgColor indexed="44"/>
      </patternFill>
    </fill>
    <fill>
      <patternFill patternType="solid">
        <fgColor theme="6" tint="0.79998168889431442"/>
        <bgColor indexed="44"/>
      </patternFill>
    </fill>
    <fill>
      <patternFill patternType="solid">
        <fgColor theme="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6D6E71"/>
        <bgColor indexed="58"/>
      </patternFill>
    </fill>
    <fill>
      <patternFill patternType="solid">
        <fgColor rgb="FF6D6E71"/>
        <bgColor indexed="64"/>
      </patternFill>
    </fill>
    <fill>
      <patternFill patternType="solid">
        <fgColor rgb="FF6CC04A"/>
        <bgColor indexed="64"/>
      </patternFill>
    </fill>
    <fill>
      <patternFill patternType="solid">
        <fgColor rgb="FF00ACC8"/>
        <bgColor indexed="64"/>
      </patternFill>
    </fill>
    <fill>
      <patternFill patternType="solid">
        <fgColor rgb="FFF5E600"/>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CDA349"/>
        <bgColor indexed="64"/>
      </patternFill>
    </fill>
    <fill>
      <patternFill patternType="solid">
        <fgColor rgb="FFF2F2F2"/>
        <bgColor indexed="44"/>
      </patternFill>
    </fill>
  </fills>
  <borders count="74">
    <border>
      <left/>
      <right/>
      <top/>
      <bottom/>
      <diagonal/>
    </border>
    <border>
      <left/>
      <right/>
      <top style="thick">
        <color indexed="64"/>
      </top>
      <bottom style="thick">
        <color indexed="64"/>
      </bottom>
      <diagonal/>
    </border>
    <border>
      <left/>
      <right/>
      <top style="thick">
        <color indexed="8"/>
      </top>
      <bottom style="thick">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9">
    <xf numFmtId="0" fontId="0" fillId="0" borderId="0"/>
    <xf numFmtId="0" fontId="17" fillId="0" borderId="0">
      <alignment horizontal="left" indent="1"/>
    </xf>
    <xf numFmtId="0" fontId="21" fillId="0" borderId="0">
      <alignment horizontal="left" indent="1"/>
    </xf>
    <xf numFmtId="0" fontId="17" fillId="0" borderId="0">
      <alignment horizontal="left" indent="1"/>
    </xf>
    <xf numFmtId="0" fontId="17" fillId="0" borderId="0">
      <alignment horizontal="left" indent="1"/>
    </xf>
    <xf numFmtId="0" fontId="17" fillId="0" borderId="0">
      <alignment horizontal="left" indent="1"/>
    </xf>
    <xf numFmtId="0" fontId="17" fillId="0" borderId="0">
      <alignment horizontal="left" indent="1"/>
    </xf>
    <xf numFmtId="0" fontId="33" fillId="8" borderId="0" applyNumberFormat="0" applyBorder="0" applyAlignment="0" applyProtection="0">
      <alignment vertical="top"/>
      <protection locked="0"/>
    </xf>
    <xf numFmtId="0" fontId="36" fillId="0" borderId="0">
      <alignment horizontal="center"/>
    </xf>
    <xf numFmtId="0" fontId="36" fillId="0" borderId="0">
      <alignment horizontal="center" textRotation="90"/>
    </xf>
    <xf numFmtId="0" fontId="33" fillId="9" borderId="0" applyNumberFormat="0" applyBorder="0" applyAlignment="0" applyProtection="0">
      <alignment vertical="top"/>
      <protection locked="0"/>
    </xf>
    <xf numFmtId="0" fontId="22" fillId="0" borderId="0" applyNumberFormat="0" applyFill="0" applyBorder="0" applyAlignment="0" applyProtection="0">
      <alignment vertical="top"/>
      <protection locked="0"/>
    </xf>
    <xf numFmtId="0" fontId="34" fillId="0" borderId="0"/>
    <xf numFmtId="0" fontId="17" fillId="0" borderId="0"/>
    <xf numFmtId="0" fontId="37" fillId="0" borderId="0"/>
    <xf numFmtId="0" fontId="33" fillId="0" borderId="0"/>
    <xf numFmtId="0" fontId="21" fillId="0" borderId="0"/>
    <xf numFmtId="0" fontId="17" fillId="0" borderId="0"/>
    <xf numFmtId="0" fontId="17" fillId="2" borderId="0"/>
    <xf numFmtId="0" fontId="17" fillId="2" borderId="0"/>
    <xf numFmtId="0" fontId="34"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9" fontId="34" fillId="0" borderId="0" applyFont="0" applyFill="0" applyBorder="0" applyAlignment="0" applyProtection="0"/>
    <xf numFmtId="0" fontId="38" fillId="0" borderId="0"/>
    <xf numFmtId="186" fontId="38" fillId="0" borderId="0"/>
    <xf numFmtId="0" fontId="19" fillId="3" borderId="1" applyFont="0" applyAlignment="0"/>
    <xf numFmtId="0" fontId="17" fillId="4" borderId="2" applyFont="0" applyAlignment="0"/>
    <xf numFmtId="0" fontId="19" fillId="3" borderId="1" applyFont="0" applyAlignment="0"/>
    <xf numFmtId="0" fontId="17" fillId="4" borderId="2" applyFont="0" applyAlignment="0"/>
    <xf numFmtId="0" fontId="18" fillId="5" borderId="0">
      <alignment horizontal="left" indent="1"/>
    </xf>
    <xf numFmtId="0" fontId="18" fillId="6" borderId="0">
      <alignment horizontal="left" indent="1"/>
    </xf>
    <xf numFmtId="0" fontId="18" fillId="5" borderId="0">
      <alignment horizontal="left" indent="1"/>
    </xf>
    <xf numFmtId="9" fontId="33" fillId="0" borderId="0" applyFont="0" applyFill="0" applyBorder="0" applyAlignment="0" applyProtection="0"/>
  </cellStyleXfs>
  <cellXfs count="1065">
    <xf numFmtId="0" fontId="0" fillId="0" borderId="0" xfId="0"/>
    <xf numFmtId="0" fontId="20" fillId="0" borderId="0" xfId="1" applyFont="1" applyAlignment="1">
      <alignment horizontal="left" vertical="top"/>
    </xf>
    <xf numFmtId="0" fontId="45" fillId="0" borderId="0" xfId="17" applyFont="1" applyAlignment="1">
      <alignment horizontal="left"/>
    </xf>
    <xf numFmtId="0" fontId="46" fillId="0" borderId="0" xfId="0" applyFont="1"/>
    <xf numFmtId="0" fontId="46" fillId="0" borderId="0" xfId="0" applyFont="1" applyAlignment="1">
      <alignment horizontal="left"/>
    </xf>
    <xf numFmtId="0" fontId="46" fillId="0" borderId="0" xfId="0" applyFont="1" applyAlignment="1">
      <alignment horizontal="center"/>
    </xf>
    <xf numFmtId="0" fontId="46" fillId="0" borderId="15" xfId="0" applyFont="1" applyBorder="1"/>
    <xf numFmtId="0" fontId="46" fillId="0" borderId="16" xfId="0" applyFont="1" applyBorder="1"/>
    <xf numFmtId="0" fontId="46" fillId="0" borderId="19" xfId="0" applyFont="1" applyBorder="1"/>
    <xf numFmtId="0" fontId="46" fillId="0" borderId="20" xfId="0" applyFont="1" applyBorder="1"/>
    <xf numFmtId="0" fontId="46" fillId="9" borderId="19" xfId="10" applyFont="1" applyBorder="1" applyAlignment="1" applyProtection="1">
      <alignment horizontal="left"/>
    </xf>
    <xf numFmtId="0" fontId="46" fillId="9" borderId="23" xfId="10" applyFont="1" applyBorder="1" applyAlignment="1" applyProtection="1">
      <alignment horizontal="left"/>
    </xf>
    <xf numFmtId="0" fontId="46" fillId="0" borderId="24" xfId="0" applyFont="1" applyBorder="1"/>
    <xf numFmtId="0" fontId="48" fillId="0" borderId="9" xfId="31" applyFont="1" applyFill="1" applyBorder="1" applyAlignment="1">
      <alignment horizontal="left"/>
    </xf>
    <xf numFmtId="0" fontId="46" fillId="0" borderId="27" xfId="0" applyFont="1" applyBorder="1"/>
    <xf numFmtId="1" fontId="46" fillId="0" borderId="0" xfId="0" applyNumberFormat="1" applyFont="1" applyAlignment="1">
      <alignment horizontal="center"/>
    </xf>
    <xf numFmtId="0" fontId="45" fillId="0" borderId="11" xfId="17" applyFont="1" applyBorder="1" applyAlignment="1">
      <alignment horizontal="left"/>
    </xf>
    <xf numFmtId="0" fontId="46" fillId="0" borderId="11" xfId="0" applyFont="1" applyBorder="1"/>
    <xf numFmtId="0" fontId="47" fillId="19" borderId="61" xfId="0" applyFont="1" applyFill="1" applyBorder="1" applyAlignment="1">
      <alignment horizontal="center" vertical="center"/>
    </xf>
    <xf numFmtId="0" fontId="47" fillId="19" borderId="50" xfId="0" applyFont="1" applyFill="1" applyBorder="1" applyAlignment="1">
      <alignment horizontal="center" vertical="center"/>
    </xf>
    <xf numFmtId="0" fontId="48" fillId="0" borderId="47" xfId="31" applyFont="1" applyFill="1" applyBorder="1" applyAlignment="1">
      <alignment horizontal="left"/>
    </xf>
    <xf numFmtId="0" fontId="48" fillId="0" borderId="0" xfId="31" applyFont="1" applyFill="1" applyBorder="1" applyAlignment="1">
      <alignment horizontal="left"/>
    </xf>
    <xf numFmtId="0" fontId="47" fillId="0" borderId="0" xfId="0" applyFont="1" applyAlignment="1">
      <alignment horizontal="center"/>
    </xf>
    <xf numFmtId="0" fontId="45" fillId="0" borderId="4" xfId="17" applyFont="1" applyBorder="1" applyAlignment="1">
      <alignment horizontal="left"/>
    </xf>
    <xf numFmtId="0" fontId="46" fillId="0" borderId="4" xfId="0" applyFont="1" applyBorder="1"/>
    <xf numFmtId="0" fontId="46" fillId="0" borderId="6" xfId="0" applyFont="1" applyBorder="1"/>
    <xf numFmtId="0" fontId="46" fillId="0" borderId="8" xfId="0" applyFont="1" applyBorder="1"/>
    <xf numFmtId="0" fontId="46" fillId="0" borderId="9" xfId="0" applyFont="1" applyBorder="1"/>
    <xf numFmtId="0" fontId="45" fillId="0" borderId="30" xfId="17" applyFont="1" applyBorder="1" applyAlignment="1" applyProtection="1">
      <alignment horizontal="left"/>
      <protection locked="0"/>
    </xf>
    <xf numFmtId="0" fontId="23" fillId="22" borderId="3" xfId="35" applyFont="1" applyFill="1" applyBorder="1" applyAlignment="1">
      <alignment horizontal="left" vertical="center"/>
    </xf>
    <xf numFmtId="0" fontId="23" fillId="22" borderId="4" xfId="35" applyFont="1" applyFill="1" applyBorder="1" applyAlignment="1">
      <alignment horizontal="left" vertical="center"/>
    </xf>
    <xf numFmtId="0" fontId="24" fillId="22" borderId="4" xfId="35" applyFont="1" applyFill="1" applyBorder="1" applyAlignment="1">
      <alignment horizontal="left" vertical="center"/>
    </xf>
    <xf numFmtId="0" fontId="24" fillId="22" borderId="5" xfId="35" applyFont="1" applyFill="1" applyBorder="1" applyAlignment="1">
      <alignment horizontal="left" vertical="center"/>
    </xf>
    <xf numFmtId="0" fontId="46" fillId="0" borderId="13" xfId="0" applyFont="1" applyBorder="1" applyAlignment="1">
      <alignment horizontal="center" vertical="center" wrapText="1"/>
    </xf>
    <xf numFmtId="0" fontId="46" fillId="0" borderId="14" xfId="0" applyFont="1" applyBorder="1" applyAlignment="1">
      <alignment horizontal="center" vertical="center"/>
    </xf>
    <xf numFmtId="0" fontId="40" fillId="0" borderId="6" xfId="0" applyFont="1" applyBorder="1" applyAlignment="1">
      <alignment horizontal="left" vertical="top"/>
    </xf>
    <xf numFmtId="0" fontId="40" fillId="0" borderId="0" xfId="0" applyFont="1" applyAlignment="1">
      <alignment horizontal="left" vertical="top"/>
    </xf>
    <xf numFmtId="0" fontId="41" fillId="0" borderId="0" xfId="0" applyFont="1"/>
    <xf numFmtId="0" fontId="41" fillId="0" borderId="7" xfId="0" applyFont="1" applyBorder="1"/>
    <xf numFmtId="0" fontId="41" fillId="0" borderId="6" xfId="0" applyFont="1" applyBorder="1"/>
    <xf numFmtId="0" fontId="0" fillId="0" borderId="0" xfId="0" applyAlignment="1">
      <alignment horizontal="center" vertical="top"/>
    </xf>
    <xf numFmtId="0" fontId="42" fillId="0" borderId="0" xfId="0" applyFont="1" applyAlignment="1">
      <alignment horizontal="left" vertical="top"/>
    </xf>
    <xf numFmtId="0" fontId="41" fillId="0" borderId="6" xfId="0" applyFont="1" applyBorder="1" applyAlignment="1">
      <alignment horizontal="left" vertical="top"/>
    </xf>
    <xf numFmtId="0" fontId="39" fillId="0" borderId="0" xfId="0" applyFont="1" applyAlignment="1">
      <alignment horizontal="left" vertical="top"/>
    </xf>
    <xf numFmtId="0" fontId="41" fillId="0" borderId="0" xfId="0" applyFont="1" applyAlignment="1">
      <alignment horizontal="left" vertical="top"/>
    </xf>
    <xf numFmtId="0" fontId="43" fillId="0" borderId="0" xfId="0" applyFont="1" applyAlignment="1">
      <alignment horizontal="left" vertical="top"/>
    </xf>
    <xf numFmtId="0" fontId="41" fillId="10" borderId="10" xfId="0" applyFont="1" applyFill="1" applyBorder="1" applyAlignment="1">
      <alignment horizontal="center" vertical="center"/>
    </xf>
    <xf numFmtId="0" fontId="41" fillId="11" borderId="10" xfId="0" applyFont="1" applyFill="1" applyBorder="1" applyAlignment="1">
      <alignment horizontal="center" vertical="center"/>
    </xf>
    <xf numFmtId="0" fontId="41" fillId="12" borderId="10" xfId="0" applyFont="1" applyFill="1" applyBorder="1" applyAlignment="1">
      <alignment horizontal="center" vertical="center"/>
    </xf>
    <xf numFmtId="0" fontId="41" fillId="0" borderId="0" xfId="0" applyFont="1" applyAlignment="1">
      <alignment horizontal="center" vertical="center"/>
    </xf>
    <xf numFmtId="0" fontId="44" fillId="0" borderId="0" xfId="0" applyFont="1" applyAlignment="1">
      <alignment horizontal="left" vertical="top"/>
    </xf>
    <xf numFmtId="0" fontId="41" fillId="13" borderId="10" xfId="0" applyFont="1" applyFill="1" applyBorder="1" applyAlignment="1">
      <alignment horizontal="center" vertical="center"/>
    </xf>
    <xf numFmtId="0" fontId="41" fillId="14" borderId="10" xfId="0" applyFont="1" applyFill="1" applyBorder="1" applyAlignment="1">
      <alignment horizontal="center" vertical="center"/>
    </xf>
    <xf numFmtId="0" fontId="41" fillId="0" borderId="8" xfId="0" applyFont="1" applyBorder="1"/>
    <xf numFmtId="0" fontId="39" fillId="0" borderId="9" xfId="0" applyFont="1" applyBorder="1" applyAlignment="1">
      <alignment horizontal="left" vertical="top"/>
    </xf>
    <xf numFmtId="0" fontId="46" fillId="0" borderId="32" xfId="0" applyFont="1" applyBorder="1"/>
    <xf numFmtId="0" fontId="46" fillId="0" borderId="33" xfId="0" applyFont="1" applyBorder="1"/>
    <xf numFmtId="0" fontId="46" fillId="0" borderId="45" xfId="0" applyFont="1" applyBorder="1"/>
    <xf numFmtId="0" fontId="45" fillId="0" borderId="0" xfId="17" applyFont="1" applyAlignment="1">
      <alignment horizontal="center"/>
    </xf>
    <xf numFmtId="0" fontId="54" fillId="0" borderId="10" xfId="17" applyFont="1" applyBorder="1" applyAlignment="1" applyProtection="1">
      <alignment horizontal="center" vertical="center"/>
      <protection locked="0"/>
    </xf>
    <xf numFmtId="0" fontId="54" fillId="0" borderId="22" xfId="17" applyFont="1" applyBorder="1" applyAlignment="1" applyProtection="1">
      <alignment horizontal="center" vertical="center"/>
      <protection locked="0"/>
    </xf>
    <xf numFmtId="0" fontId="54" fillId="0" borderId="31" xfId="17" applyFont="1" applyBorder="1" applyAlignment="1" applyProtection="1">
      <alignment horizontal="center" vertical="center"/>
      <protection locked="0"/>
    </xf>
    <xf numFmtId="0" fontId="54" fillId="0" borderId="14" xfId="17" applyFont="1" applyBorder="1" applyAlignment="1" applyProtection="1">
      <alignment horizontal="center" vertical="center"/>
      <protection locked="0"/>
    </xf>
    <xf numFmtId="0" fontId="54" fillId="0" borderId="52" xfId="17" applyFont="1" applyBorder="1" applyAlignment="1" applyProtection="1">
      <alignment horizontal="center" vertical="center"/>
      <protection locked="0"/>
    </xf>
    <xf numFmtId="0" fontId="54" fillId="0" borderId="22" xfId="17" applyFont="1" applyBorder="1" applyAlignment="1" applyProtection="1">
      <alignment horizontal="center" vertical="top"/>
      <protection locked="0"/>
    </xf>
    <xf numFmtId="0" fontId="54" fillId="0" borderId="12" xfId="17" applyFont="1" applyBorder="1" applyAlignment="1" applyProtection="1">
      <alignment horizontal="center" vertical="center"/>
      <protection locked="0"/>
    </xf>
    <xf numFmtId="0" fontId="54" fillId="0" borderId="26" xfId="17" applyFont="1" applyBorder="1" applyAlignment="1" applyProtection="1">
      <alignment horizontal="center" vertical="center"/>
      <protection locked="0"/>
    </xf>
    <xf numFmtId="0" fontId="54" fillId="0" borderId="20" xfId="17" applyFont="1" applyBorder="1" applyAlignment="1" applyProtection="1">
      <alignment horizontal="center" vertical="center"/>
      <protection locked="0"/>
    </xf>
    <xf numFmtId="0" fontId="63" fillId="0" borderId="22" xfId="17" applyFont="1" applyBorder="1" applyAlignment="1" applyProtection="1">
      <alignment horizontal="center" vertical="center"/>
      <protection locked="0"/>
    </xf>
    <xf numFmtId="0" fontId="54" fillId="0" borderId="0" xfId="17" applyFont="1" applyAlignment="1" applyProtection="1">
      <alignment horizontal="center" vertical="center"/>
      <protection locked="0"/>
    </xf>
    <xf numFmtId="0" fontId="54" fillId="0" borderId="46" xfId="16" applyFont="1" applyBorder="1" applyAlignment="1" applyProtection="1">
      <alignment horizontal="center" vertical="center"/>
      <protection locked="0"/>
    </xf>
    <xf numFmtId="0" fontId="54" fillId="0" borderId="37" xfId="17" applyFont="1" applyBorder="1" applyAlignment="1" applyProtection="1">
      <alignment horizontal="center" vertical="center"/>
      <protection locked="0"/>
    </xf>
    <xf numFmtId="0" fontId="54" fillId="0" borderId="37" xfId="17" applyFont="1" applyBorder="1" applyAlignment="1" applyProtection="1">
      <alignment horizontal="center" vertical="top"/>
      <protection locked="0"/>
    </xf>
    <xf numFmtId="0" fontId="54" fillId="0" borderId="14" xfId="17" applyFont="1" applyBorder="1" applyAlignment="1" applyProtection="1">
      <alignment horizontal="center" vertical="top"/>
      <protection locked="0"/>
    </xf>
    <xf numFmtId="0" fontId="54" fillId="0" borderId="52" xfId="17" applyFont="1" applyBorder="1" applyAlignment="1" applyProtection="1">
      <alignment horizontal="center" vertical="top"/>
      <protection locked="0"/>
    </xf>
    <xf numFmtId="0" fontId="54" fillId="0" borderId="26" xfId="17" applyFont="1" applyBorder="1" applyAlignment="1" applyProtection="1">
      <alignment horizontal="center" vertical="top"/>
      <protection locked="0"/>
    </xf>
    <xf numFmtId="0" fontId="0" fillId="0" borderId="17" xfId="0" applyBorder="1"/>
    <xf numFmtId="0" fontId="0" fillId="0" borderId="21" xfId="0" applyBorder="1"/>
    <xf numFmtId="0" fontId="0" fillId="0" borderId="13" xfId="0" applyBorder="1"/>
    <xf numFmtId="0" fontId="0" fillId="0" borderId="25" xfId="0" applyBorder="1"/>
    <xf numFmtId="0" fontId="69" fillId="0" borderId="63" xfId="0" applyFont="1" applyBorder="1" applyAlignment="1">
      <alignment horizontal="center"/>
    </xf>
    <xf numFmtId="0" fontId="69" fillId="0" borderId="18" xfId="0" applyFont="1" applyBorder="1" applyAlignment="1">
      <alignment horizontal="center"/>
    </xf>
    <xf numFmtId="0" fontId="0" fillId="0" borderId="0" xfId="0" applyAlignment="1">
      <alignment horizontal="center"/>
    </xf>
    <xf numFmtId="9" fontId="0" fillId="0" borderId="0" xfId="38" applyFont="1" applyBorder="1" applyAlignment="1" applyProtection="1">
      <alignment horizontal="center"/>
    </xf>
    <xf numFmtId="0" fontId="0" fillId="0" borderId="6" xfId="0" applyBorder="1"/>
    <xf numFmtId="0" fontId="0" fillId="0" borderId="8" xfId="0" applyBorder="1"/>
    <xf numFmtId="1" fontId="69" fillId="0" borderId="7" xfId="0" applyNumberFormat="1" applyFont="1" applyBorder="1" applyAlignment="1" applyProtection="1">
      <alignment horizontal="center"/>
      <protection locked="0"/>
    </xf>
    <xf numFmtId="1" fontId="69" fillId="0" borderId="27" xfId="0" applyNumberFormat="1" applyFont="1" applyBorder="1" applyAlignment="1" applyProtection="1">
      <alignment horizontal="center"/>
      <protection locked="0"/>
    </xf>
    <xf numFmtId="0" fontId="0" fillId="0" borderId="6" xfId="0" applyBorder="1" applyAlignment="1">
      <alignment horizontal="left"/>
    </xf>
    <xf numFmtId="0" fontId="0" fillId="0" borderId="8" xfId="0" applyBorder="1" applyAlignment="1">
      <alignment horizontal="left"/>
    </xf>
    <xf numFmtId="0" fontId="0" fillId="0" borderId="21" xfId="0" applyBorder="1" applyAlignment="1">
      <alignment horizontal="left"/>
    </xf>
    <xf numFmtId="9" fontId="72" fillId="0" borderId="6" xfId="38" applyFont="1" applyBorder="1" applyAlignment="1" applyProtection="1">
      <alignment horizontal="center"/>
    </xf>
    <xf numFmtId="0" fontId="0" fillId="0" borderId="22" xfId="0" applyBorder="1" applyAlignment="1" applyProtection="1">
      <alignment horizontal="center"/>
      <protection locked="0"/>
    </xf>
    <xf numFmtId="0" fontId="45" fillId="0" borderId="17" xfId="31" applyFont="1" applyFill="1" applyBorder="1" applyAlignment="1">
      <alignment horizontal="center" vertical="center"/>
    </xf>
    <xf numFmtId="0" fontId="45" fillId="0" borderId="18" xfId="31" applyFont="1" applyFill="1" applyBorder="1" applyAlignment="1">
      <alignment horizontal="center" vertical="center"/>
    </xf>
    <xf numFmtId="0" fontId="45" fillId="0" borderId="21" xfId="31" applyFont="1" applyFill="1" applyBorder="1" applyAlignment="1">
      <alignment horizontal="center" vertical="center"/>
    </xf>
    <xf numFmtId="0" fontId="45" fillId="0" borderId="22" xfId="31" applyFont="1" applyFill="1" applyBorder="1" applyAlignment="1">
      <alignment horizontal="center" vertical="center"/>
    </xf>
    <xf numFmtId="0" fontId="45" fillId="0" borderId="25" xfId="31" applyFont="1" applyFill="1" applyBorder="1" applyAlignment="1">
      <alignment horizontal="center" vertical="center"/>
    </xf>
    <xf numFmtId="0" fontId="45" fillId="0" borderId="26" xfId="31" applyFont="1" applyFill="1" applyBorder="1" applyAlignment="1">
      <alignment horizontal="center" vertical="center"/>
    </xf>
    <xf numFmtId="0" fontId="47" fillId="10" borderId="28" xfId="0" applyFont="1" applyFill="1" applyBorder="1" applyAlignment="1">
      <alignment horizontal="center" vertical="center"/>
    </xf>
    <xf numFmtId="0" fontId="47" fillId="10" borderId="29" xfId="0" applyFont="1" applyFill="1" applyBorder="1" applyAlignment="1">
      <alignment horizontal="center" vertical="center"/>
    </xf>
    <xf numFmtId="0" fontId="47" fillId="0" borderId="27" xfId="0" applyFont="1" applyBorder="1" applyAlignment="1">
      <alignment horizontal="center" vertical="center"/>
    </xf>
    <xf numFmtId="0" fontId="47" fillId="0" borderId="12" xfId="0" applyFont="1" applyBorder="1" applyAlignment="1">
      <alignment horizontal="center" vertical="center"/>
    </xf>
    <xf numFmtId="0" fontId="47" fillId="0" borderId="29" xfId="0" applyFont="1" applyBorder="1" applyAlignment="1">
      <alignment horizontal="center" vertical="center"/>
    </xf>
    <xf numFmtId="0" fontId="54" fillId="0" borderId="7" xfId="3" applyFont="1" applyBorder="1" applyAlignment="1" applyProtection="1">
      <alignment horizontal="left" vertical="top"/>
      <protection locked="0"/>
    </xf>
    <xf numFmtId="0" fontId="15" fillId="0" borderId="7" xfId="0" applyFont="1" applyBorder="1" applyAlignment="1" applyProtection="1">
      <alignment vertical="top"/>
      <protection locked="0"/>
    </xf>
    <xf numFmtId="0" fontId="54" fillId="0" borderId="7" xfId="3" applyFont="1" applyBorder="1" applyAlignment="1" applyProtection="1">
      <alignment horizontal="left" vertical="top" wrapText="1"/>
      <protection locked="0"/>
    </xf>
    <xf numFmtId="0" fontId="15" fillId="0" borderId="7" xfId="0" applyFont="1" applyBorder="1" applyProtection="1">
      <protection locked="0"/>
    </xf>
    <xf numFmtId="0" fontId="15" fillId="0" borderId="69" xfId="0" applyFont="1" applyBorder="1" applyProtection="1">
      <protection locked="0"/>
    </xf>
    <xf numFmtId="0" fontId="15" fillId="0" borderId="7" xfId="0" applyFont="1" applyBorder="1" applyAlignment="1" applyProtection="1">
      <alignment vertical="center"/>
      <protection locked="0"/>
    </xf>
    <xf numFmtId="0" fontId="15" fillId="0" borderId="27" xfId="0" applyFont="1" applyBorder="1" applyProtection="1">
      <protection locked="0"/>
    </xf>
    <xf numFmtId="0" fontId="52" fillId="22" borderId="33" xfId="35" applyFont="1" applyFill="1" applyBorder="1" applyAlignment="1">
      <alignment horizontal="left" vertical="center"/>
    </xf>
    <xf numFmtId="0" fontId="52" fillId="22" borderId="19" xfId="35" applyFont="1" applyFill="1" applyBorder="1" applyAlignment="1">
      <alignment horizontal="left" vertical="center"/>
    </xf>
    <xf numFmtId="173" fontId="53" fillId="0" borderId="6" xfId="0" applyNumberFormat="1" applyFont="1" applyBorder="1" applyAlignment="1">
      <alignment horizontal="left" vertical="top"/>
    </xf>
    <xf numFmtId="0" fontId="54" fillId="0" borderId="0" xfId="2" applyFont="1" applyAlignment="1">
      <alignment horizontal="left" vertical="top"/>
    </xf>
    <xf numFmtId="170" fontId="53" fillId="0" borderId="0" xfId="0" applyNumberFormat="1" applyFont="1" applyAlignment="1">
      <alignment horizontal="left" vertical="top"/>
    </xf>
    <xf numFmtId="170" fontId="53" fillId="0" borderId="30" xfId="0" applyNumberFormat="1" applyFont="1" applyBorder="1" applyAlignment="1">
      <alignment horizontal="left" vertical="top"/>
    </xf>
    <xf numFmtId="0" fontId="54" fillId="0" borderId="11" xfId="2" applyFont="1" applyBorder="1" applyAlignment="1">
      <alignment horizontal="left" vertical="top"/>
    </xf>
    <xf numFmtId="173" fontId="53" fillId="0" borderId="40" xfId="0" applyNumberFormat="1" applyFont="1" applyBorder="1" applyAlignment="1">
      <alignment horizontal="left" vertical="top"/>
    </xf>
    <xf numFmtId="0" fontId="54" fillId="0" borderId="30" xfId="2" applyFont="1" applyBorder="1" applyAlignment="1">
      <alignment horizontal="left" vertical="top" wrapText="1"/>
    </xf>
    <xf numFmtId="0" fontId="54" fillId="0" borderId="37" xfId="17" applyFont="1" applyBorder="1" applyAlignment="1">
      <alignment horizontal="center" vertical="center"/>
    </xf>
    <xf numFmtId="0" fontId="59" fillId="0" borderId="11" xfId="35" applyFont="1" applyFill="1" applyBorder="1" applyAlignment="1">
      <alignment vertical="top"/>
    </xf>
    <xf numFmtId="173" fontId="53" fillId="0" borderId="43" xfId="0" applyNumberFormat="1" applyFont="1" applyBorder="1" applyAlignment="1">
      <alignment horizontal="left" vertical="top"/>
    </xf>
    <xf numFmtId="173" fontId="53" fillId="0" borderId="33" xfId="0" applyNumberFormat="1" applyFont="1" applyBorder="1" applyAlignment="1">
      <alignment horizontal="left" vertical="top"/>
    </xf>
    <xf numFmtId="0" fontId="54" fillId="0" borderId="11" xfId="2" applyFont="1" applyBorder="1" applyAlignment="1">
      <alignment horizontal="left" vertical="top" wrapText="1"/>
    </xf>
    <xf numFmtId="0" fontId="54" fillId="0" borderId="19" xfId="2" applyFont="1" applyBorder="1" applyAlignment="1">
      <alignment horizontal="left" vertical="top" wrapText="1"/>
    </xf>
    <xf numFmtId="0" fontId="54" fillId="0" borderId="41" xfId="2" applyFont="1" applyBorder="1" applyAlignment="1">
      <alignment horizontal="left" vertical="top"/>
    </xf>
    <xf numFmtId="184" fontId="53" fillId="0" borderId="43" xfId="0" applyNumberFormat="1" applyFont="1" applyBorder="1" applyAlignment="1">
      <alignment horizontal="left" vertical="top"/>
    </xf>
    <xf numFmtId="0" fontId="54" fillId="0" borderId="11" xfId="3" applyFont="1" applyBorder="1" applyAlignment="1">
      <alignment horizontal="left" vertical="top"/>
    </xf>
    <xf numFmtId="0" fontId="54" fillId="0" borderId="11" xfId="3" applyFont="1" applyBorder="1" applyAlignment="1">
      <alignment horizontal="left" vertical="top" wrapText="1"/>
    </xf>
    <xf numFmtId="184" fontId="53" fillId="0" borderId="43" xfId="35" applyNumberFormat="1" applyFont="1" applyFill="1" applyBorder="1" applyAlignment="1">
      <alignment horizontal="left" vertical="top"/>
    </xf>
    <xf numFmtId="0" fontId="54" fillId="0" borderId="9" xfId="3" applyFont="1" applyBorder="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53" fillId="0" borderId="0" xfId="0" applyFont="1" applyAlignment="1">
      <alignment horizontal="center" vertical="center"/>
    </xf>
    <xf numFmtId="0" fontId="16" fillId="0" borderId="0" xfId="0" applyFont="1" applyAlignment="1">
      <alignment horizontal="center" vertical="center"/>
    </xf>
    <xf numFmtId="0" fontId="16" fillId="0" borderId="0" xfId="0" applyFont="1"/>
    <xf numFmtId="0" fontId="56" fillId="7" borderId="32" xfId="35" applyFont="1" applyFill="1" applyBorder="1" applyAlignment="1">
      <alignment horizontal="left" vertical="center"/>
    </xf>
    <xf numFmtId="0" fontId="56" fillId="7" borderId="15" xfId="35" applyFont="1" applyFill="1" applyBorder="1" applyAlignment="1">
      <alignment horizontal="left" vertical="center"/>
    </xf>
    <xf numFmtId="0" fontId="56" fillId="7" borderId="15" xfId="35" applyFont="1" applyFill="1" applyBorder="1" applyAlignment="1">
      <alignment vertical="center"/>
    </xf>
    <xf numFmtId="0" fontId="56" fillId="7" borderId="15" xfId="35" applyFont="1" applyFill="1" applyBorder="1" applyAlignment="1">
      <alignment horizontal="center" vertical="center"/>
    </xf>
    <xf numFmtId="0" fontId="56" fillId="7" borderId="16" xfId="35" applyFont="1" applyFill="1" applyBorder="1" applyAlignment="1">
      <alignment horizontal="center" vertical="center"/>
    </xf>
    <xf numFmtId="0" fontId="16" fillId="0" borderId="0" xfId="0" applyFont="1" applyAlignment="1">
      <alignment vertical="center"/>
    </xf>
    <xf numFmtId="0" fontId="52" fillId="21" borderId="33" xfId="35" applyFont="1" applyFill="1" applyBorder="1" applyAlignment="1">
      <alignment horizontal="left" vertical="center"/>
    </xf>
    <xf numFmtId="0" fontId="52" fillId="21" borderId="19" xfId="35" applyFont="1" applyFill="1" applyBorder="1" applyAlignment="1">
      <alignment horizontal="left" vertical="center"/>
    </xf>
    <xf numFmtId="0" fontId="52" fillId="21" borderId="20" xfId="35" applyFont="1" applyFill="1" applyBorder="1" applyAlignment="1">
      <alignment horizontal="left" vertical="center"/>
    </xf>
    <xf numFmtId="0" fontId="53" fillId="23" borderId="33" xfId="35" applyFont="1" applyFill="1" applyBorder="1" applyAlignment="1">
      <alignment horizontal="left" vertical="center"/>
    </xf>
    <xf numFmtId="0" fontId="53" fillId="23" borderId="19" xfId="35" applyFont="1" applyFill="1" applyBorder="1" applyAlignment="1">
      <alignment horizontal="left" vertical="center"/>
    </xf>
    <xf numFmtId="0" fontId="53" fillId="23" borderId="20" xfId="35" applyFont="1" applyFill="1" applyBorder="1" applyAlignment="1">
      <alignment horizontal="left" vertical="center"/>
    </xf>
    <xf numFmtId="0" fontId="53" fillId="20" borderId="34" xfId="35" applyFont="1" applyFill="1" applyBorder="1" applyAlignment="1">
      <alignment horizontal="center" vertical="center"/>
    </xf>
    <xf numFmtId="177" fontId="53" fillId="0" borderId="6" xfId="0" applyNumberFormat="1" applyFont="1" applyBorder="1" applyAlignment="1">
      <alignment horizontal="left" vertical="top"/>
    </xf>
    <xf numFmtId="0" fontId="54" fillId="0" borderId="0" xfId="3" applyFont="1" applyAlignment="1">
      <alignment horizontal="left" vertical="top"/>
    </xf>
    <xf numFmtId="0" fontId="54" fillId="0" borderId="0" xfId="3" applyFont="1" applyAlignment="1">
      <alignment horizontal="left" vertical="top" wrapText="1"/>
    </xf>
    <xf numFmtId="0" fontId="54" fillId="0" borderId="0" xfId="17" applyFont="1" applyAlignment="1">
      <alignment horizontal="center" vertical="center"/>
    </xf>
    <xf numFmtId="0" fontId="54" fillId="0" borderId="10" xfId="17" applyFont="1" applyBorder="1" applyAlignment="1">
      <alignment horizontal="center" vertical="center"/>
    </xf>
    <xf numFmtId="170" fontId="16" fillId="0" borderId="0" xfId="0" applyNumberFormat="1" applyFont="1" applyAlignment="1">
      <alignment horizontal="left" vertical="top"/>
    </xf>
    <xf numFmtId="0" fontId="54" fillId="0" borderId="39" xfId="17" applyFont="1" applyBorder="1" applyAlignment="1">
      <alignment horizontal="center" vertical="center"/>
    </xf>
    <xf numFmtId="0" fontId="54" fillId="0" borderId="31" xfId="17" applyFont="1" applyBorder="1" applyAlignment="1">
      <alignment horizontal="center" vertical="center"/>
    </xf>
    <xf numFmtId="177" fontId="53" fillId="0" borderId="40" xfId="0" applyNumberFormat="1" applyFont="1" applyBorder="1" applyAlignment="1">
      <alignment horizontal="left" vertical="top"/>
    </xf>
    <xf numFmtId="0" fontId="16" fillId="0" borderId="30" xfId="0" applyFont="1" applyBorder="1" applyAlignment="1">
      <alignment horizontal="left" vertical="top"/>
    </xf>
    <xf numFmtId="0" fontId="55" fillId="0" borderId="30" xfId="3" applyFont="1" applyBorder="1" applyAlignment="1">
      <alignment horizontal="center" vertical="top"/>
    </xf>
    <xf numFmtId="170" fontId="16" fillId="0" borderId="30" xfId="0" applyNumberFormat="1" applyFont="1" applyBorder="1" applyAlignment="1">
      <alignment horizontal="left" vertical="top"/>
    </xf>
    <xf numFmtId="0" fontId="54" fillId="0" borderId="46" xfId="17" applyFont="1" applyBorder="1" applyAlignment="1">
      <alignment horizontal="center" vertical="center"/>
    </xf>
    <xf numFmtId="0" fontId="54" fillId="0" borderId="36" xfId="2" applyFont="1" applyBorder="1" applyAlignment="1">
      <alignment horizontal="left" vertical="top"/>
    </xf>
    <xf numFmtId="0" fontId="55" fillId="0" borderId="0" xfId="2" applyFont="1" applyAlignment="1">
      <alignment horizontal="left" vertical="top"/>
    </xf>
    <xf numFmtId="0" fontId="54" fillId="0" borderId="37" xfId="16" applyFont="1" applyBorder="1" applyAlignment="1">
      <alignment horizontal="center" vertical="center"/>
    </xf>
    <xf numFmtId="0" fontId="55" fillId="0" borderId="30" xfId="2" applyFont="1" applyBorder="1" applyAlignment="1">
      <alignment horizontal="left" vertical="top"/>
    </xf>
    <xf numFmtId="0" fontId="54" fillId="0" borderId="30" xfId="2" applyFont="1" applyBorder="1" applyAlignment="1">
      <alignment horizontal="left" vertical="top"/>
    </xf>
    <xf numFmtId="177" fontId="53" fillId="0" borderId="33" xfId="0" applyNumberFormat="1" applyFont="1" applyBorder="1" applyAlignment="1">
      <alignment horizontal="left" vertical="top"/>
    </xf>
    <xf numFmtId="0" fontId="54" fillId="0" borderId="42" xfId="2" applyFont="1" applyBorder="1" applyAlignment="1">
      <alignment horizontal="left" vertical="top"/>
    </xf>
    <xf numFmtId="0" fontId="54" fillId="0" borderId="10" xfId="16" applyFont="1" applyBorder="1" applyAlignment="1">
      <alignment horizontal="center" vertical="center"/>
    </xf>
    <xf numFmtId="0" fontId="54" fillId="0" borderId="36" xfId="3" applyFont="1" applyBorder="1" applyAlignment="1">
      <alignment horizontal="left" vertical="top"/>
    </xf>
    <xf numFmtId="0" fontId="55" fillId="0" borderId="0" xfId="3" applyFont="1" applyAlignment="1">
      <alignment horizontal="left" vertical="top" wrapText="1"/>
    </xf>
    <xf numFmtId="0" fontId="54" fillId="0" borderId="36" xfId="3" applyFont="1" applyBorder="1" applyAlignment="1">
      <alignment vertical="top" wrapText="1"/>
    </xf>
    <xf numFmtId="0" fontId="55" fillId="0" borderId="30" xfId="3" applyFont="1" applyBorder="1" applyAlignment="1">
      <alignment horizontal="left" vertical="top" wrapText="1"/>
    </xf>
    <xf numFmtId="0" fontId="54" fillId="0" borderId="41" xfId="3" applyFont="1" applyBorder="1" applyAlignment="1">
      <alignment horizontal="left" vertical="top"/>
    </xf>
    <xf numFmtId="177" fontId="53" fillId="0" borderId="43" xfId="0" applyNumberFormat="1" applyFont="1" applyBorder="1" applyAlignment="1">
      <alignment horizontal="left" vertical="top"/>
    </xf>
    <xf numFmtId="0" fontId="54" fillId="0" borderId="44" xfId="3" applyFont="1" applyBorder="1" applyAlignment="1">
      <alignment horizontal="left" vertical="top" wrapText="1"/>
    </xf>
    <xf numFmtId="0" fontId="54" fillId="0" borderId="30" xfId="3" applyFont="1" applyBorder="1" applyAlignment="1">
      <alignment horizontal="left" vertical="top"/>
    </xf>
    <xf numFmtId="0" fontId="54" fillId="0" borderId="19" xfId="2" applyFont="1" applyBorder="1" applyAlignment="1">
      <alignment horizontal="left" vertical="top"/>
    </xf>
    <xf numFmtId="0" fontId="53" fillId="24" borderId="33" xfId="35" applyFont="1" applyFill="1" applyBorder="1" applyAlignment="1">
      <alignment horizontal="left" vertical="center"/>
    </xf>
    <xf numFmtId="0" fontId="53" fillId="24" borderId="19" xfId="35" applyFont="1" applyFill="1" applyBorder="1" applyAlignment="1">
      <alignment horizontal="left" vertical="center"/>
    </xf>
    <xf numFmtId="0" fontId="53" fillId="24" borderId="19" xfId="35" applyFont="1" applyFill="1" applyBorder="1" applyAlignment="1">
      <alignment vertical="center"/>
    </xf>
    <xf numFmtId="0" fontId="53" fillId="24" borderId="19" xfId="35" applyFont="1" applyFill="1" applyBorder="1" applyAlignment="1">
      <alignment horizontal="center" vertical="center"/>
    </xf>
    <xf numFmtId="0" fontId="53" fillId="24" borderId="20" xfId="35" applyFont="1" applyFill="1" applyBorder="1" applyAlignment="1">
      <alignment horizontal="center" vertical="center"/>
    </xf>
    <xf numFmtId="0" fontId="54" fillId="20" borderId="10" xfId="17" applyFont="1" applyFill="1" applyBorder="1" applyAlignment="1">
      <alignment horizontal="center" vertical="center"/>
    </xf>
    <xf numFmtId="0" fontId="53" fillId="0" borderId="19" xfId="35" applyFont="1" applyFill="1" applyBorder="1" applyAlignment="1">
      <alignment horizontal="left" vertical="top"/>
    </xf>
    <xf numFmtId="0" fontId="54" fillId="0" borderId="42" xfId="2" applyFont="1" applyBorder="1" applyAlignment="1">
      <alignment horizontal="left" vertical="top" wrapText="1"/>
    </xf>
    <xf numFmtId="0" fontId="53" fillId="0" borderId="33" xfId="35" applyFont="1" applyFill="1" applyBorder="1" applyAlignment="1">
      <alignment horizontal="left" vertical="top"/>
    </xf>
    <xf numFmtId="0" fontId="54" fillId="0" borderId="12" xfId="17" applyFont="1" applyBorder="1" applyAlignment="1">
      <alignment horizontal="center" vertical="center"/>
    </xf>
    <xf numFmtId="0" fontId="52" fillId="21" borderId="32" xfId="35" applyFont="1" applyFill="1" applyBorder="1" applyAlignment="1">
      <alignment horizontal="left" vertical="center"/>
    </xf>
    <xf numFmtId="0" fontId="52" fillId="21" borderId="15" xfId="35" applyFont="1" applyFill="1" applyBorder="1" applyAlignment="1">
      <alignment horizontal="left" vertical="center"/>
    </xf>
    <xf numFmtId="0" fontId="52" fillId="21" borderId="16" xfId="35" applyFont="1" applyFill="1" applyBorder="1" applyAlignment="1">
      <alignment horizontal="left" vertical="center"/>
    </xf>
    <xf numFmtId="0" fontId="54" fillId="0" borderId="46" xfId="16" applyFont="1" applyBorder="1" applyAlignment="1">
      <alignment horizontal="center" vertical="center"/>
    </xf>
    <xf numFmtId="0" fontId="54" fillId="0" borderId="44" xfId="2" applyFont="1" applyBorder="1" applyAlignment="1">
      <alignment horizontal="left" vertical="top"/>
    </xf>
    <xf numFmtId="0" fontId="53" fillId="15" borderId="45" xfId="31" applyFont="1" applyFill="1" applyBorder="1" applyAlignment="1">
      <alignment horizontal="left" vertical="center"/>
    </xf>
    <xf numFmtId="0" fontId="55" fillId="15" borderId="23" xfId="31" applyFont="1" applyFill="1" applyBorder="1" applyAlignment="1">
      <alignment horizontal="left" vertical="center"/>
    </xf>
    <xf numFmtId="0" fontId="55" fillId="15" borderId="23" xfId="31" applyFont="1" applyFill="1" applyBorder="1" applyAlignment="1">
      <alignment vertical="center"/>
    </xf>
    <xf numFmtId="0" fontId="54" fillId="15" borderId="23" xfId="31" applyFont="1" applyFill="1" applyBorder="1" applyAlignment="1">
      <alignment horizontal="center" vertical="center"/>
    </xf>
    <xf numFmtId="0" fontId="55" fillId="15" borderId="23" xfId="31" applyFont="1" applyFill="1" applyBorder="1" applyAlignment="1">
      <alignment horizontal="center" vertical="center"/>
    </xf>
    <xf numFmtId="0" fontId="54" fillId="0" borderId="6" xfId="31" applyFont="1" applyFill="1" applyBorder="1" applyAlignment="1">
      <alignment vertical="top"/>
    </xf>
    <xf numFmtId="0" fontId="54" fillId="0" borderId="0" xfId="31" applyFont="1" applyFill="1" applyBorder="1" applyAlignment="1">
      <alignment horizontal="left" vertical="top"/>
    </xf>
    <xf numFmtId="0" fontId="54" fillId="0" borderId="0" xfId="31" applyFont="1" applyFill="1" applyBorder="1" applyAlignment="1">
      <alignment horizontal="center" vertical="center"/>
    </xf>
    <xf numFmtId="0" fontId="54" fillId="0" borderId="7" xfId="31" applyFont="1" applyFill="1" applyBorder="1" applyAlignment="1">
      <alignment horizontal="center" vertical="center"/>
    </xf>
    <xf numFmtId="0" fontId="56" fillId="7" borderId="3" xfId="35" applyFont="1" applyFill="1" applyBorder="1" applyAlignment="1">
      <alignment horizontal="left" vertical="center"/>
    </xf>
    <xf numFmtId="0" fontId="56" fillId="7" borderId="4" xfId="35" applyFont="1" applyFill="1" applyBorder="1" applyAlignment="1">
      <alignment horizontal="left" vertical="center"/>
    </xf>
    <xf numFmtId="0" fontId="56" fillId="7" borderId="4" xfId="35" applyFont="1" applyFill="1" applyBorder="1" applyAlignment="1">
      <alignment horizontal="center" vertical="center"/>
    </xf>
    <xf numFmtId="0" fontId="56" fillId="7" borderId="5" xfId="35" applyFont="1" applyFill="1" applyBorder="1" applyAlignment="1">
      <alignment horizontal="center" vertical="center"/>
    </xf>
    <xf numFmtId="182" fontId="53" fillId="0" borderId="33" xfId="0" applyNumberFormat="1" applyFont="1" applyBorder="1" applyAlignment="1">
      <alignment horizontal="left" vertical="top"/>
    </xf>
    <xf numFmtId="0" fontId="54" fillId="0" borderId="19" xfId="3" applyFont="1" applyBorder="1" applyAlignment="1">
      <alignment horizontal="left" vertical="top"/>
    </xf>
    <xf numFmtId="0" fontId="16" fillId="0" borderId="19" xfId="0" applyFont="1" applyBorder="1" applyAlignment="1">
      <alignment vertical="top"/>
    </xf>
    <xf numFmtId="0" fontId="16" fillId="0" borderId="30" xfId="0" applyFont="1" applyBorder="1" applyAlignment="1">
      <alignment vertical="top"/>
    </xf>
    <xf numFmtId="0" fontId="53" fillId="23" borderId="19" xfId="35" applyFont="1" applyFill="1" applyBorder="1" applyAlignment="1">
      <alignment horizontal="center" vertical="center"/>
    </xf>
    <xf numFmtId="0" fontId="53" fillId="23" borderId="20" xfId="35" applyFont="1" applyFill="1" applyBorder="1" applyAlignment="1">
      <alignment horizontal="center" vertical="center"/>
    </xf>
    <xf numFmtId="0" fontId="54" fillId="0" borderId="19" xfId="3" applyFont="1" applyBorder="1" applyAlignment="1">
      <alignment horizontal="left" vertical="top" wrapText="1"/>
    </xf>
    <xf numFmtId="182" fontId="53" fillId="0" borderId="43" xfId="0" applyNumberFormat="1" applyFont="1" applyBorder="1" applyAlignment="1">
      <alignment horizontal="left" vertical="top"/>
    </xf>
    <xf numFmtId="171" fontId="53" fillId="0" borderId="6" xfId="0" applyNumberFormat="1" applyFont="1" applyBorder="1" applyAlignment="1">
      <alignment horizontal="left" vertical="top"/>
    </xf>
    <xf numFmtId="171" fontId="53" fillId="0" borderId="40" xfId="0" applyNumberFormat="1" applyFont="1" applyBorder="1" applyAlignment="1">
      <alignment horizontal="left" vertical="top"/>
    </xf>
    <xf numFmtId="0" fontId="53" fillId="15" borderId="8" xfId="31" applyFont="1" applyFill="1" applyBorder="1" applyAlignment="1">
      <alignment horizontal="left" vertical="center"/>
    </xf>
    <xf numFmtId="0" fontId="55" fillId="15" borderId="9" xfId="31" applyFont="1" applyFill="1" applyBorder="1" applyAlignment="1">
      <alignment horizontal="left" vertical="center"/>
    </xf>
    <xf numFmtId="0" fontId="55" fillId="15" borderId="9" xfId="31" applyFont="1" applyFill="1" applyBorder="1" applyAlignment="1">
      <alignment vertical="center"/>
    </xf>
    <xf numFmtId="0" fontId="53" fillId="0" borderId="0" xfId="0" applyFont="1" applyAlignment="1">
      <alignment vertical="center"/>
    </xf>
    <xf numFmtId="0" fontId="56" fillId="7" borderId="47" xfId="35" applyFont="1" applyFill="1" applyBorder="1" applyAlignment="1">
      <alignment horizontal="left" vertical="center"/>
    </xf>
    <xf numFmtId="0" fontId="56" fillId="7" borderId="48" xfId="35" applyFont="1" applyFill="1" applyBorder="1" applyAlignment="1">
      <alignment horizontal="left" vertical="center"/>
    </xf>
    <xf numFmtId="0" fontId="57" fillId="7" borderId="4" xfId="35" applyFont="1" applyFill="1" applyBorder="1" applyAlignment="1">
      <alignment horizontal="left" vertical="center"/>
    </xf>
    <xf numFmtId="0" fontId="57" fillId="7" borderId="5" xfId="35" applyFont="1" applyFill="1" applyBorder="1" applyAlignment="1">
      <alignment horizontal="left" vertical="center"/>
    </xf>
    <xf numFmtId="169" fontId="53" fillId="0" borderId="43" xfId="0" applyNumberFormat="1" applyFont="1" applyBorder="1" applyAlignment="1">
      <alignment horizontal="left" vertical="top"/>
    </xf>
    <xf numFmtId="0" fontId="53" fillId="25" borderId="33" xfId="35" applyFont="1" applyFill="1" applyBorder="1" applyAlignment="1">
      <alignment horizontal="left" vertical="center"/>
    </xf>
    <xf numFmtId="0" fontId="53" fillId="25" borderId="19" xfId="35" applyFont="1" applyFill="1" applyBorder="1" applyAlignment="1">
      <alignment horizontal="left" vertical="center"/>
    </xf>
    <xf numFmtId="0" fontId="53" fillId="25" borderId="20" xfId="35" applyFont="1" applyFill="1" applyBorder="1" applyAlignment="1">
      <alignment horizontal="left" vertical="center"/>
    </xf>
    <xf numFmtId="0" fontId="53" fillId="0" borderId="43" xfId="0" applyFont="1" applyBorder="1" applyAlignment="1">
      <alignment horizontal="left" vertical="top"/>
    </xf>
    <xf numFmtId="0" fontId="54" fillId="9" borderId="11" xfId="2" applyFont="1" applyFill="1" applyBorder="1" applyAlignment="1">
      <alignment horizontal="left" vertical="top"/>
    </xf>
    <xf numFmtId="0" fontId="16" fillId="0" borderId="44" xfId="0" applyFont="1" applyBorder="1" applyAlignment="1">
      <alignment vertical="top"/>
    </xf>
    <xf numFmtId="0" fontId="16" fillId="0" borderId="11" xfId="0" applyFont="1" applyBorder="1" applyAlignment="1">
      <alignment vertical="top"/>
    </xf>
    <xf numFmtId="169" fontId="53" fillId="0" borderId="6" xfId="0" applyNumberFormat="1" applyFont="1" applyBorder="1" applyAlignment="1">
      <alignment horizontal="left" vertical="top"/>
    </xf>
    <xf numFmtId="169" fontId="53" fillId="0" borderId="40" xfId="0" applyNumberFormat="1" applyFont="1" applyBorder="1" applyAlignment="1">
      <alignment horizontal="left" vertical="top"/>
    </xf>
    <xf numFmtId="0" fontId="53" fillId="23" borderId="6" xfId="35" applyFont="1" applyFill="1" applyBorder="1" applyAlignment="1">
      <alignment horizontal="left" vertical="center"/>
    </xf>
    <xf numFmtId="0" fontId="53" fillId="23" borderId="0" xfId="35" applyFont="1" applyFill="1" applyAlignment="1">
      <alignment horizontal="left" vertical="center"/>
    </xf>
    <xf numFmtId="0" fontId="53" fillId="23" borderId="7" xfId="35" applyFont="1" applyFill="1" applyBorder="1" applyAlignment="1">
      <alignment horizontal="left" vertical="center"/>
    </xf>
    <xf numFmtId="0" fontId="54" fillId="0" borderId="19" xfId="16" applyFont="1" applyBorder="1" applyAlignment="1">
      <alignment horizontal="center" vertical="center"/>
    </xf>
    <xf numFmtId="0" fontId="54" fillId="0" borderId="38" xfId="16" applyFont="1" applyBorder="1" applyAlignment="1">
      <alignment horizontal="center" vertical="center"/>
    </xf>
    <xf numFmtId="0" fontId="53" fillId="0" borderId="33" xfId="0" applyFont="1" applyBorder="1" applyAlignment="1">
      <alignment horizontal="left" vertical="top"/>
    </xf>
    <xf numFmtId="0" fontId="53" fillId="0" borderId="42" xfId="35" applyFont="1" applyFill="1" applyBorder="1" applyAlignment="1">
      <alignment horizontal="left" vertical="top"/>
    </xf>
    <xf numFmtId="0" fontId="53" fillId="0" borderId="11" xfId="35" applyFont="1" applyFill="1" applyBorder="1" applyAlignment="1">
      <alignment horizontal="left" vertical="top"/>
    </xf>
    <xf numFmtId="0" fontId="53" fillId="22" borderId="19" xfId="35" applyFont="1" applyFill="1" applyBorder="1" applyAlignment="1">
      <alignment horizontal="left" vertical="center"/>
    </xf>
    <xf numFmtId="0" fontId="53" fillId="22" borderId="20" xfId="35" applyFont="1" applyFill="1" applyBorder="1" applyAlignment="1">
      <alignment horizontal="left" vertical="center"/>
    </xf>
    <xf numFmtId="169" fontId="53" fillId="0" borderId="33" xfId="0" applyNumberFormat="1" applyFont="1" applyBorder="1" applyAlignment="1">
      <alignment horizontal="left" vertical="top"/>
    </xf>
    <xf numFmtId="0" fontId="54" fillId="0" borderId="19" xfId="3" applyFont="1" applyBorder="1" applyAlignment="1">
      <alignment horizontal="right" vertical="top"/>
    </xf>
    <xf numFmtId="166" fontId="53" fillId="0" borderId="6" xfId="0" applyNumberFormat="1" applyFont="1" applyBorder="1" applyAlignment="1">
      <alignment horizontal="left" vertical="top"/>
    </xf>
    <xf numFmtId="0" fontId="53" fillId="0" borderId="0" xfId="35" applyFont="1" applyFill="1" applyAlignment="1">
      <alignment horizontal="left" vertical="top"/>
    </xf>
    <xf numFmtId="0" fontId="53" fillId="0" borderId="30" xfId="35" applyFont="1" applyFill="1" applyBorder="1" applyAlignment="1">
      <alignment horizontal="left" vertical="top"/>
    </xf>
    <xf numFmtId="49" fontId="54" fillId="0" borderId="10" xfId="16" applyNumberFormat="1" applyFont="1" applyBorder="1" applyAlignment="1">
      <alignment horizontal="center" vertical="center"/>
    </xf>
    <xf numFmtId="0" fontId="16" fillId="0" borderId="37" xfId="0" applyFont="1" applyBorder="1" applyAlignment="1">
      <alignment horizontal="center" vertical="center"/>
    </xf>
    <xf numFmtId="0" fontId="54" fillId="0" borderId="0" xfId="3" applyFont="1" applyAlignment="1">
      <alignment vertical="top"/>
    </xf>
    <xf numFmtId="0" fontId="54" fillId="0" borderId="42" xfId="3" applyFont="1" applyBorder="1" applyAlignment="1">
      <alignment horizontal="left" vertical="top" wrapText="1"/>
    </xf>
    <xf numFmtId="0" fontId="54" fillId="0" borderId="30" xfId="3" applyFont="1" applyBorder="1" applyAlignment="1">
      <alignment horizontal="left" vertical="top" wrapText="1"/>
    </xf>
    <xf numFmtId="0" fontId="54" fillId="0" borderId="30" xfId="3" applyFont="1" applyBorder="1" applyAlignment="1">
      <alignment vertical="top"/>
    </xf>
    <xf numFmtId="0" fontId="53" fillId="16" borderId="45" xfId="31" applyFont="1" applyFill="1" applyBorder="1" applyAlignment="1">
      <alignment horizontal="left" vertical="center"/>
    </xf>
    <xf numFmtId="0" fontId="55" fillId="16" borderId="23" xfId="31" applyFont="1" applyFill="1" applyBorder="1" applyAlignment="1">
      <alignment horizontal="left" vertical="center"/>
    </xf>
    <xf numFmtId="0" fontId="55" fillId="16" borderId="23" xfId="31" applyFont="1" applyFill="1" applyBorder="1" applyAlignment="1">
      <alignment vertical="center"/>
    </xf>
    <xf numFmtId="0" fontId="55" fillId="16" borderId="23" xfId="31" applyFont="1" applyFill="1" applyBorder="1" applyAlignment="1">
      <alignment horizontal="center" vertical="center"/>
    </xf>
    <xf numFmtId="0" fontId="55" fillId="16" borderId="24" xfId="31" applyFont="1" applyFill="1" applyBorder="1" applyAlignment="1">
      <alignment horizontal="center" vertical="center"/>
    </xf>
    <xf numFmtId="0" fontId="56" fillId="7" borderId="5" xfId="35" applyFont="1" applyFill="1" applyBorder="1" applyAlignment="1">
      <alignment horizontal="left" vertical="center"/>
    </xf>
    <xf numFmtId="0" fontId="52" fillId="21" borderId="19" xfId="35" applyFont="1" applyFill="1" applyBorder="1" applyAlignment="1">
      <alignment horizontal="center" vertical="center"/>
    </xf>
    <xf numFmtId="0" fontId="56" fillId="22" borderId="19" xfId="35" applyFont="1" applyFill="1" applyBorder="1" applyAlignment="1">
      <alignment horizontal="left" vertical="center"/>
    </xf>
    <xf numFmtId="0" fontId="56" fillId="22" borderId="20" xfId="35" applyFont="1" applyFill="1" applyBorder="1" applyAlignment="1">
      <alignment horizontal="left" vertical="center"/>
    </xf>
    <xf numFmtId="0" fontId="53" fillId="24" borderId="20" xfId="35" applyFont="1" applyFill="1" applyBorder="1" applyAlignment="1">
      <alignment horizontal="left" vertical="center"/>
    </xf>
    <xf numFmtId="181" fontId="53" fillId="0" borderId="33" xfId="35" applyNumberFormat="1" applyFont="1" applyFill="1" applyBorder="1" applyAlignment="1">
      <alignment horizontal="left" vertical="top"/>
    </xf>
    <xf numFmtId="181" fontId="53" fillId="0" borderId="43" xfId="35" applyNumberFormat="1" applyFont="1" applyFill="1" applyBorder="1" applyAlignment="1">
      <alignment horizontal="left" vertical="top"/>
    </xf>
    <xf numFmtId="181" fontId="53" fillId="0" borderId="6" xfId="35" applyNumberFormat="1" applyFont="1" applyFill="1" applyBorder="1" applyAlignment="1">
      <alignment horizontal="left" vertical="top"/>
    </xf>
    <xf numFmtId="181" fontId="53" fillId="0" borderId="40" xfId="35" applyNumberFormat="1" applyFont="1" applyFill="1" applyBorder="1" applyAlignment="1">
      <alignment horizontal="left" vertical="top"/>
    </xf>
    <xf numFmtId="0" fontId="54" fillId="20" borderId="10" xfId="17" applyFont="1" applyFill="1" applyBorder="1" applyAlignment="1">
      <alignment horizontal="center" vertical="top"/>
    </xf>
    <xf numFmtId="0" fontId="54" fillId="20" borderId="42" xfId="17" applyFont="1" applyFill="1" applyBorder="1" applyAlignment="1">
      <alignment horizontal="center" vertical="center"/>
    </xf>
    <xf numFmtId="0" fontId="54" fillId="20" borderId="31" xfId="17" applyFont="1" applyFill="1" applyBorder="1" applyAlignment="1">
      <alignment horizontal="center" vertical="center"/>
    </xf>
    <xf numFmtId="0" fontId="53" fillId="25" borderId="19" xfId="35" applyFont="1" applyFill="1" applyBorder="1" applyAlignment="1">
      <alignment horizontal="center" vertical="center"/>
    </xf>
    <xf numFmtId="181" fontId="53" fillId="0" borderId="6" xfId="0" applyNumberFormat="1" applyFont="1" applyBorder="1" applyAlignment="1">
      <alignment horizontal="left" vertical="top"/>
    </xf>
    <xf numFmtId="181" fontId="53" fillId="0" borderId="33" xfId="0" applyNumberFormat="1" applyFont="1" applyBorder="1" applyAlignment="1">
      <alignment horizontal="left" vertical="top"/>
    </xf>
    <xf numFmtId="0" fontId="16" fillId="0" borderId="42" xfId="0" applyFont="1" applyBorder="1" applyAlignment="1">
      <alignment vertical="top"/>
    </xf>
    <xf numFmtId="183" fontId="53" fillId="0" borderId="33" xfId="0" applyNumberFormat="1" applyFont="1" applyBorder="1" applyAlignment="1">
      <alignment horizontal="left" vertical="top"/>
    </xf>
    <xf numFmtId="183" fontId="53" fillId="0" borderId="43" xfId="0" applyNumberFormat="1" applyFont="1" applyBorder="1" applyAlignment="1">
      <alignment horizontal="left" vertical="top"/>
    </xf>
    <xf numFmtId="183" fontId="53" fillId="0" borderId="6" xfId="0" applyNumberFormat="1" applyFont="1" applyBorder="1" applyAlignment="1">
      <alignment horizontal="left" vertical="top"/>
    </xf>
    <xf numFmtId="183" fontId="53" fillId="0" borderId="40" xfId="0" applyNumberFormat="1" applyFont="1" applyBorder="1" applyAlignment="1">
      <alignment horizontal="left" vertical="top"/>
    </xf>
    <xf numFmtId="0" fontId="55" fillId="0" borderId="0" xfId="3" applyFont="1" applyAlignment="1">
      <alignment horizontal="left" vertical="top"/>
    </xf>
    <xf numFmtId="0" fontId="53" fillId="24" borderId="43" xfId="35" applyFont="1" applyFill="1" applyBorder="1" applyAlignment="1">
      <alignment horizontal="left" vertical="center"/>
    </xf>
    <xf numFmtId="0" fontId="53" fillId="24" borderId="11" xfId="35" applyFont="1" applyFill="1" applyBorder="1" applyAlignment="1">
      <alignment horizontal="left" vertical="center"/>
    </xf>
    <xf numFmtId="0" fontId="53" fillId="24" borderId="0" xfId="35" applyFont="1" applyFill="1" applyAlignment="1">
      <alignment horizontal="left" vertical="center"/>
    </xf>
    <xf numFmtId="181" fontId="53" fillId="9" borderId="33" xfId="0" applyNumberFormat="1" applyFont="1" applyFill="1" applyBorder="1" applyAlignment="1">
      <alignment horizontal="left" vertical="top"/>
    </xf>
    <xf numFmtId="0" fontId="53" fillId="25" borderId="20" xfId="35" applyFont="1" applyFill="1" applyBorder="1" applyAlignment="1">
      <alignment horizontal="center" vertical="center"/>
    </xf>
    <xf numFmtId="174" fontId="53" fillId="0" borderId="6" xfId="0" applyNumberFormat="1" applyFont="1" applyBorder="1" applyAlignment="1">
      <alignment horizontal="left" vertical="top"/>
    </xf>
    <xf numFmtId="0" fontId="54" fillId="0" borderId="0" xfId="2" applyFont="1" applyAlignment="1">
      <alignment horizontal="left" vertical="top" wrapText="1"/>
    </xf>
    <xf numFmtId="0" fontId="54" fillId="0" borderId="11" xfId="3" applyFont="1" applyBorder="1" applyAlignment="1">
      <alignment vertical="top"/>
    </xf>
    <xf numFmtId="0" fontId="56" fillId="7" borderId="50" xfId="35" applyFont="1" applyFill="1" applyBorder="1" applyAlignment="1">
      <alignment horizontal="left" vertical="center"/>
    </xf>
    <xf numFmtId="0" fontId="53" fillId="24" borderId="40" xfId="35" applyFont="1" applyFill="1" applyBorder="1" applyAlignment="1">
      <alignment horizontal="left" vertical="top"/>
    </xf>
    <xf numFmtId="0" fontId="53" fillId="24" borderId="30" xfId="35" applyFont="1" applyFill="1" applyBorder="1" applyAlignment="1">
      <alignment horizontal="left" vertical="top"/>
    </xf>
    <xf numFmtId="0" fontId="53" fillId="24" borderId="7" xfId="35" applyFont="1" applyFill="1" applyBorder="1" applyAlignment="1">
      <alignment horizontal="left" vertical="center"/>
    </xf>
    <xf numFmtId="174" fontId="53" fillId="9" borderId="6" xfId="0" applyNumberFormat="1" applyFont="1" applyFill="1" applyBorder="1" applyAlignment="1">
      <alignment horizontal="left" vertical="top"/>
    </xf>
    <xf numFmtId="174" fontId="53" fillId="0" borderId="33" xfId="0" applyNumberFormat="1" applyFont="1" applyBorder="1" applyAlignment="1">
      <alignment horizontal="left" vertical="top"/>
    </xf>
    <xf numFmtId="0" fontId="16" fillId="0" borderId="19" xfId="0" applyFont="1" applyBorder="1" applyAlignment="1">
      <alignment horizontal="left" vertical="top"/>
    </xf>
    <xf numFmtId="174" fontId="53" fillId="0" borderId="43" xfId="0" applyNumberFormat="1" applyFont="1" applyBorder="1" applyAlignment="1">
      <alignment horizontal="left" vertical="top"/>
    </xf>
    <xf numFmtId="0" fontId="16" fillId="0" borderId="19" xfId="0" applyFont="1" applyBorder="1" applyAlignment="1">
      <alignment horizontal="left" vertical="top" wrapText="1"/>
    </xf>
    <xf numFmtId="0" fontId="58" fillId="0" borderId="10" xfId="35" applyFont="1" applyFill="1" applyBorder="1" applyAlignment="1">
      <alignment horizontal="center" vertical="center"/>
    </xf>
    <xf numFmtId="174" fontId="53" fillId="0" borderId="33" xfId="35" applyNumberFormat="1" applyFont="1" applyFill="1" applyBorder="1" applyAlignment="1">
      <alignment horizontal="left" vertical="top"/>
    </xf>
    <xf numFmtId="0" fontId="54" fillId="0" borderId="19" xfId="2" applyFont="1" applyBorder="1" applyAlignment="1">
      <alignment vertical="top"/>
    </xf>
    <xf numFmtId="0" fontId="54" fillId="9" borderId="19" xfId="2" applyFont="1" applyFill="1" applyBorder="1" applyAlignment="1">
      <alignment horizontal="left" vertical="top" wrapText="1"/>
    </xf>
    <xf numFmtId="0" fontId="54" fillId="0" borderId="11" xfId="2" applyFont="1" applyBorder="1" applyAlignment="1">
      <alignment vertical="top"/>
    </xf>
    <xf numFmtId="0" fontId="54" fillId="0" borderId="0" xfId="2" applyFont="1" applyAlignment="1">
      <alignment vertical="top"/>
    </xf>
    <xf numFmtId="0" fontId="54" fillId="0" borderId="0" xfId="2" applyFont="1" applyAlignment="1">
      <alignment vertical="top" wrapText="1"/>
    </xf>
    <xf numFmtId="0" fontId="58" fillId="0" borderId="31" xfId="35" applyFont="1" applyFill="1" applyBorder="1" applyAlignment="1">
      <alignment horizontal="center" vertical="center"/>
    </xf>
    <xf numFmtId="0" fontId="54" fillId="0" borderId="9" xfId="2" applyFont="1" applyBorder="1" applyAlignment="1">
      <alignment vertical="top"/>
    </xf>
    <xf numFmtId="0" fontId="54" fillId="0" borderId="9" xfId="2" applyFont="1" applyBorder="1" applyAlignment="1">
      <alignment horizontal="left" vertical="top" wrapText="1"/>
    </xf>
    <xf numFmtId="0" fontId="53" fillId="23" borderId="32" xfId="35" applyFont="1" applyFill="1" applyBorder="1" applyAlignment="1">
      <alignment horizontal="left" vertical="center"/>
    </xf>
    <xf numFmtId="0" fontId="53" fillId="23" borderId="15" xfId="35" applyFont="1" applyFill="1" applyBorder="1" applyAlignment="1">
      <alignment horizontal="left" vertical="center"/>
    </xf>
    <xf numFmtId="0" fontId="53" fillId="23" borderId="16" xfId="35" applyFont="1" applyFill="1" applyBorder="1" applyAlignment="1">
      <alignment horizontal="left" vertical="center"/>
    </xf>
    <xf numFmtId="0" fontId="55" fillId="0" borderId="43" xfId="2" applyFont="1" applyBorder="1" applyAlignment="1">
      <alignment vertical="top"/>
    </xf>
    <xf numFmtId="164" fontId="53" fillId="0" borderId="6" xfId="0" applyNumberFormat="1" applyFont="1" applyBorder="1" applyAlignment="1">
      <alignment horizontal="left" vertical="top"/>
    </xf>
    <xf numFmtId="0" fontId="54" fillId="0" borderId="36" xfId="2" applyFont="1" applyBorder="1" applyAlignment="1">
      <alignment vertical="top"/>
    </xf>
    <xf numFmtId="164" fontId="53" fillId="0" borderId="40" xfId="0" applyNumberFormat="1" applyFont="1" applyBorder="1" applyAlignment="1">
      <alignment horizontal="left" vertical="top"/>
    </xf>
    <xf numFmtId="0" fontId="54" fillId="0" borderId="41" xfId="2" applyFont="1" applyBorder="1" applyAlignment="1">
      <alignment vertical="top"/>
    </xf>
    <xf numFmtId="0" fontId="54" fillId="0" borderId="30" xfId="2" applyFont="1" applyBorder="1" applyAlignment="1">
      <alignment vertical="top"/>
    </xf>
    <xf numFmtId="188" fontId="53" fillId="0" borderId="33" xfId="0" applyNumberFormat="1" applyFont="1" applyBorder="1" applyAlignment="1">
      <alignment horizontal="left" vertical="top"/>
    </xf>
    <xf numFmtId="188" fontId="53" fillId="0" borderId="6" xfId="0" applyNumberFormat="1" applyFont="1" applyBorder="1" applyAlignment="1">
      <alignment horizontal="left" vertical="top"/>
    </xf>
    <xf numFmtId="0" fontId="54" fillId="0" borderId="31" xfId="16" applyFont="1" applyBorder="1" applyAlignment="1">
      <alignment horizontal="center" vertical="center"/>
    </xf>
    <xf numFmtId="0" fontId="55" fillId="17" borderId="23" xfId="31" applyFont="1" applyFill="1" applyBorder="1" applyAlignment="1">
      <alignment horizontal="left" vertical="center"/>
    </xf>
    <xf numFmtId="0" fontId="55" fillId="17" borderId="23" xfId="31" applyFont="1" applyFill="1" applyBorder="1" applyAlignment="1">
      <alignment vertical="center"/>
    </xf>
    <xf numFmtId="0" fontId="55" fillId="17" borderId="23" xfId="31" applyFont="1" applyFill="1" applyBorder="1" applyAlignment="1">
      <alignment horizontal="center" vertical="center"/>
    </xf>
    <xf numFmtId="0" fontId="53" fillId="24" borderId="47" xfId="35" applyFont="1" applyFill="1" applyBorder="1" applyAlignment="1">
      <alignment horizontal="left" vertical="center"/>
    </xf>
    <xf numFmtId="0" fontId="53" fillId="24" borderId="48" xfId="35" applyFont="1" applyFill="1" applyBorder="1" applyAlignment="1">
      <alignment horizontal="left" vertical="center"/>
    </xf>
    <xf numFmtId="0" fontId="53" fillId="24" borderId="50" xfId="35" applyFont="1" applyFill="1" applyBorder="1" applyAlignment="1">
      <alignment horizontal="left" vertical="center"/>
    </xf>
    <xf numFmtId="172" fontId="53" fillId="0" borderId="43" xfId="0" applyNumberFormat="1" applyFont="1" applyBorder="1" applyAlignment="1">
      <alignment horizontal="left" vertical="top"/>
    </xf>
    <xf numFmtId="0" fontId="52" fillId="21" borderId="19" xfId="35" applyFont="1" applyFill="1" applyBorder="1" applyAlignment="1">
      <alignment vertical="center"/>
    </xf>
    <xf numFmtId="0" fontId="52" fillId="21" borderId="20" xfId="35" applyFont="1" applyFill="1" applyBorder="1" applyAlignment="1">
      <alignment horizontal="center" vertical="center"/>
    </xf>
    <xf numFmtId="0" fontId="53" fillId="24" borderId="8" xfId="35" applyFont="1" applyFill="1" applyBorder="1" applyAlignment="1">
      <alignment horizontal="left" vertical="center"/>
    </xf>
    <xf numFmtId="0" fontId="53" fillId="24" borderId="9" xfId="35" applyFont="1" applyFill="1" applyBorder="1" applyAlignment="1">
      <alignment horizontal="left" vertical="center"/>
    </xf>
    <xf numFmtId="0" fontId="53" fillId="24" borderId="27" xfId="35" applyFont="1" applyFill="1" applyBorder="1" applyAlignment="1">
      <alignment horizontal="left" vertical="center"/>
    </xf>
    <xf numFmtId="0" fontId="16" fillId="0" borderId="36" xfId="0" applyFont="1" applyBorder="1" applyAlignment="1">
      <alignment vertical="top"/>
    </xf>
    <xf numFmtId="0" fontId="54" fillId="20" borderId="46" xfId="17" applyFont="1" applyFill="1" applyBorder="1" applyAlignment="1">
      <alignment horizontal="center" vertical="center"/>
    </xf>
    <xf numFmtId="0" fontId="16" fillId="0" borderId="41" xfId="0" applyFont="1" applyBorder="1" applyAlignment="1">
      <alignment vertical="top"/>
    </xf>
    <xf numFmtId="0" fontId="54" fillId="0" borderId="41" xfId="2" applyFont="1" applyBorder="1" applyAlignment="1">
      <alignment horizontal="left" vertical="top" wrapText="1"/>
    </xf>
    <xf numFmtId="168" fontId="53" fillId="0" borderId="6" xfId="0" applyNumberFormat="1" applyFont="1" applyBorder="1" applyAlignment="1">
      <alignment horizontal="left" vertical="top"/>
    </xf>
    <xf numFmtId="168" fontId="53" fillId="0" borderId="33" xfId="0" applyNumberFormat="1" applyFont="1" applyBorder="1" applyAlignment="1">
      <alignment horizontal="left" vertical="top"/>
    </xf>
    <xf numFmtId="168" fontId="53" fillId="0" borderId="43" xfId="0" applyNumberFormat="1" applyFont="1" applyBorder="1" applyAlignment="1">
      <alignment horizontal="left" vertical="top"/>
    </xf>
    <xf numFmtId="190" fontId="53" fillId="0" borderId="43" xfId="0" applyNumberFormat="1" applyFont="1" applyBorder="1" applyAlignment="1">
      <alignment horizontal="left" vertical="top"/>
    </xf>
    <xf numFmtId="0" fontId="53" fillId="23" borderId="43" xfId="35" applyFont="1" applyFill="1" applyBorder="1" applyAlignment="1">
      <alignment horizontal="left" vertical="center"/>
    </xf>
    <xf numFmtId="0" fontId="53" fillId="23" borderId="11" xfId="35" applyFont="1" applyFill="1" applyBorder="1" applyAlignment="1">
      <alignment horizontal="left" vertical="center"/>
    </xf>
    <xf numFmtId="168" fontId="53" fillId="0" borderId="40" xfId="0" applyNumberFormat="1" applyFont="1" applyBorder="1" applyAlignment="1">
      <alignment horizontal="left" vertical="top"/>
    </xf>
    <xf numFmtId="0" fontId="53" fillId="24" borderId="40" xfId="35" applyFont="1" applyFill="1" applyBorder="1" applyAlignment="1">
      <alignment horizontal="left" vertical="center"/>
    </xf>
    <xf numFmtId="0" fontId="53" fillId="24" borderId="30" xfId="35" applyFont="1" applyFill="1" applyBorder="1" applyAlignment="1">
      <alignment horizontal="left" vertical="center"/>
    </xf>
    <xf numFmtId="0" fontId="53" fillId="24" borderId="53" xfId="35" applyFont="1" applyFill="1" applyBorder="1" applyAlignment="1">
      <alignment horizontal="left" vertical="center"/>
    </xf>
    <xf numFmtId="0" fontId="53" fillId="0" borderId="6" xfId="0" applyFont="1" applyBorder="1" applyAlignment="1">
      <alignment horizontal="left" vertical="top"/>
    </xf>
    <xf numFmtId="167" fontId="16" fillId="0" borderId="0" xfId="0" applyNumberFormat="1" applyFont="1" applyAlignment="1">
      <alignment horizontal="left" vertical="top"/>
    </xf>
    <xf numFmtId="0" fontId="53" fillId="0" borderId="0" xfId="0" applyFont="1" applyAlignment="1">
      <alignment horizontal="left" vertical="top"/>
    </xf>
    <xf numFmtId="172" fontId="53" fillId="0" borderId="6" xfId="0" applyNumberFormat="1" applyFont="1" applyBorder="1" applyAlignment="1">
      <alignment horizontal="left" vertical="top"/>
    </xf>
    <xf numFmtId="172" fontId="53" fillId="0" borderId="40" xfId="0" applyNumberFormat="1" applyFont="1" applyBorder="1" applyAlignment="1">
      <alignment horizontal="left" vertical="top"/>
    </xf>
    <xf numFmtId="172" fontId="53" fillId="9" borderId="43" xfId="0" applyNumberFormat="1" applyFont="1" applyFill="1" applyBorder="1" applyAlignment="1">
      <alignment horizontal="left" vertical="top"/>
    </xf>
    <xf numFmtId="0" fontId="16" fillId="9" borderId="44" xfId="0" applyFont="1" applyFill="1" applyBorder="1" applyAlignment="1">
      <alignment vertical="top"/>
    </xf>
    <xf numFmtId="0" fontId="16" fillId="9" borderId="11" xfId="0" applyFont="1" applyFill="1" applyBorder="1" applyAlignment="1">
      <alignment vertical="top"/>
    </xf>
    <xf numFmtId="172" fontId="53" fillId="9" borderId="6" xfId="0" applyNumberFormat="1" applyFont="1" applyFill="1" applyBorder="1" applyAlignment="1">
      <alignment horizontal="left" vertical="top"/>
    </xf>
    <xf numFmtId="0" fontId="54" fillId="9" borderId="36" xfId="2" applyFont="1" applyFill="1" applyBorder="1" applyAlignment="1">
      <alignment horizontal="left" vertical="top"/>
    </xf>
    <xf numFmtId="0" fontId="54" fillId="9" borderId="0" xfId="2" applyFont="1" applyFill="1" applyAlignment="1">
      <alignment horizontal="left" vertical="top" wrapText="1"/>
    </xf>
    <xf numFmtId="172" fontId="53" fillId="9" borderId="40" xfId="0" applyNumberFormat="1" applyFont="1" applyFill="1" applyBorder="1" applyAlignment="1">
      <alignment horizontal="left" vertical="top"/>
    </xf>
    <xf numFmtId="0" fontId="54" fillId="9" borderId="41" xfId="2" applyFont="1" applyFill="1" applyBorder="1" applyAlignment="1">
      <alignment horizontal="left" vertical="top"/>
    </xf>
    <xf numFmtId="0" fontId="54" fillId="9" borderId="30" xfId="2" applyFont="1" applyFill="1" applyBorder="1" applyAlignment="1">
      <alignment horizontal="left" vertical="top"/>
    </xf>
    <xf numFmtId="172" fontId="53" fillId="9" borderId="43" xfId="35" applyNumberFormat="1" applyFont="1" applyFill="1" applyBorder="1" applyAlignment="1">
      <alignment horizontal="left" vertical="top"/>
    </xf>
    <xf numFmtId="172" fontId="53" fillId="9" borderId="6" xfId="35" applyNumberFormat="1" applyFont="1" applyFill="1" applyBorder="1" applyAlignment="1">
      <alignment horizontal="left" vertical="top"/>
    </xf>
    <xf numFmtId="0" fontId="53" fillId="9" borderId="40" xfId="35" applyFont="1" applyFill="1" applyBorder="1" applyAlignment="1">
      <alignment horizontal="left" vertical="top"/>
    </xf>
    <xf numFmtId="0" fontId="54" fillId="9" borderId="0" xfId="2" applyFont="1" applyFill="1" applyAlignment="1">
      <alignment horizontal="left" vertical="top"/>
    </xf>
    <xf numFmtId="0" fontId="16" fillId="9" borderId="36" xfId="0" applyFont="1" applyFill="1" applyBorder="1" applyAlignment="1">
      <alignment vertical="top"/>
    </xf>
    <xf numFmtId="0" fontId="16" fillId="9" borderId="0" xfId="0" applyFont="1" applyFill="1" applyAlignment="1">
      <alignment vertical="top"/>
    </xf>
    <xf numFmtId="172" fontId="16" fillId="9" borderId="6" xfId="0" applyNumberFormat="1" applyFont="1" applyFill="1" applyBorder="1" applyAlignment="1">
      <alignment horizontal="left" vertical="top"/>
    </xf>
    <xf numFmtId="172" fontId="16" fillId="9" borderId="40" xfId="0" applyNumberFormat="1" applyFont="1" applyFill="1" applyBorder="1" applyAlignment="1">
      <alignment horizontal="left" vertical="top"/>
    </xf>
    <xf numFmtId="172" fontId="16" fillId="0" borderId="6" xfId="0" applyNumberFormat="1" applyFont="1" applyBorder="1" applyAlignment="1">
      <alignment horizontal="left" vertical="top"/>
    </xf>
    <xf numFmtId="172" fontId="16" fillId="0" borderId="40" xfId="0" applyNumberFormat="1" applyFont="1" applyBorder="1" applyAlignment="1">
      <alignment vertical="top"/>
    </xf>
    <xf numFmtId="168" fontId="53" fillId="9" borderId="33" xfId="0" applyNumberFormat="1" applyFont="1" applyFill="1" applyBorder="1" applyAlignment="1">
      <alignment horizontal="left" vertical="top"/>
    </xf>
    <xf numFmtId="0" fontId="16" fillId="0" borderId="0" xfId="0" applyFont="1" applyAlignment="1">
      <alignment horizontal="left" vertical="center"/>
    </xf>
    <xf numFmtId="0" fontId="53" fillId="9" borderId="0" xfId="0" applyFont="1" applyFill="1" applyAlignment="1">
      <alignment horizontal="left" vertical="top"/>
    </xf>
    <xf numFmtId="173" fontId="53" fillId="0" borderId="8" xfId="0" applyNumberFormat="1" applyFont="1" applyBorder="1" applyAlignment="1">
      <alignment horizontal="left" vertical="top"/>
    </xf>
    <xf numFmtId="0" fontId="53" fillId="0" borderId="9" xfId="0" applyFont="1" applyBorder="1" applyAlignment="1">
      <alignment horizontal="left" vertical="top"/>
    </xf>
    <xf numFmtId="0" fontId="54" fillId="0" borderId="55" xfId="16" applyFont="1" applyBorder="1" applyAlignment="1">
      <alignment horizontal="center" vertical="center"/>
    </xf>
    <xf numFmtId="0" fontId="55" fillId="16" borderId="45" xfId="31" applyFont="1" applyFill="1" applyBorder="1" applyAlignment="1">
      <alignment vertical="center"/>
    </xf>
    <xf numFmtId="0" fontId="53" fillId="15" borderId="23" xfId="0" applyFont="1" applyFill="1" applyBorder="1" applyAlignment="1">
      <alignment vertical="center"/>
    </xf>
    <xf numFmtId="0" fontId="55" fillId="15" borderId="23" xfId="2" applyFont="1" applyFill="1" applyBorder="1" applyAlignment="1">
      <alignment horizontal="left" vertical="center"/>
    </xf>
    <xf numFmtId="184" fontId="53" fillId="0" borderId="6" xfId="0" applyNumberFormat="1" applyFont="1" applyBorder="1" applyAlignment="1">
      <alignment horizontal="left" vertical="top"/>
    </xf>
    <xf numFmtId="184" fontId="53" fillId="0" borderId="40" xfId="0" applyNumberFormat="1" applyFont="1" applyBorder="1" applyAlignment="1">
      <alignment horizontal="left" vertical="top"/>
    </xf>
    <xf numFmtId="0" fontId="16" fillId="0" borderId="6" xfId="0" applyFont="1" applyBorder="1" applyAlignment="1">
      <alignment vertical="top"/>
    </xf>
    <xf numFmtId="0" fontId="54" fillId="0" borderId="42" xfId="17" applyFont="1" applyBorder="1" applyAlignment="1">
      <alignment horizontal="center" vertical="center"/>
    </xf>
    <xf numFmtId="0" fontId="16" fillId="0" borderId="40" xfId="0" applyFont="1" applyBorder="1" applyAlignment="1">
      <alignment vertical="top"/>
    </xf>
    <xf numFmtId="185" fontId="53" fillId="0" borderId="6" xfId="0" applyNumberFormat="1" applyFont="1" applyBorder="1" applyAlignment="1">
      <alignment horizontal="left" vertical="top"/>
    </xf>
    <xf numFmtId="0" fontId="54" fillId="0" borderId="38" xfId="17" applyFont="1" applyBorder="1" applyAlignment="1">
      <alignment horizontal="center" vertical="center"/>
    </xf>
    <xf numFmtId="185" fontId="53" fillId="0" borderId="33" xfId="0" applyNumberFormat="1" applyFont="1" applyBorder="1" applyAlignment="1">
      <alignment horizontal="left" vertical="top"/>
    </xf>
    <xf numFmtId="185" fontId="53" fillId="0" borderId="43" xfId="0" applyNumberFormat="1" applyFont="1" applyBorder="1" applyAlignment="1">
      <alignment horizontal="left" vertical="top"/>
    </xf>
    <xf numFmtId="185" fontId="53" fillId="0" borderId="40" xfId="0" applyNumberFormat="1" applyFont="1" applyBorder="1" applyAlignment="1">
      <alignment horizontal="left" vertical="top"/>
    </xf>
    <xf numFmtId="0" fontId="54" fillId="0" borderId="30" xfId="3" applyFont="1" applyBorder="1" applyAlignment="1">
      <alignment vertical="top" wrapText="1"/>
    </xf>
    <xf numFmtId="0" fontId="54" fillId="0" borderId="44" xfId="2" applyFont="1" applyBorder="1" applyAlignment="1">
      <alignment horizontal="left" vertical="top" wrapText="1"/>
    </xf>
    <xf numFmtId="184" fontId="53" fillId="0" borderId="33" xfId="0" applyNumberFormat="1" applyFont="1" applyBorder="1" applyAlignment="1">
      <alignment horizontal="left" vertical="top"/>
    </xf>
    <xf numFmtId="0" fontId="16" fillId="20" borderId="10" xfId="0" applyFont="1" applyFill="1" applyBorder="1" applyAlignment="1">
      <alignment horizontal="center" vertical="center"/>
    </xf>
    <xf numFmtId="0" fontId="54" fillId="0" borderId="42" xfId="3" applyFont="1" applyBorder="1" applyAlignment="1">
      <alignment horizontal="left" vertical="top"/>
    </xf>
    <xf numFmtId="0" fontId="59" fillId="20" borderId="10" xfId="35" applyFont="1" applyFill="1" applyBorder="1" applyAlignment="1">
      <alignment horizontal="center" vertical="center"/>
    </xf>
    <xf numFmtId="0" fontId="53" fillId="25" borderId="40" xfId="35" applyFont="1" applyFill="1" applyBorder="1" applyAlignment="1">
      <alignment horizontal="left" vertical="center"/>
    </xf>
    <xf numFmtId="0" fontId="53" fillId="25" borderId="30" xfId="35" applyFont="1" applyFill="1" applyBorder="1" applyAlignment="1">
      <alignment horizontal="left" vertical="center"/>
    </xf>
    <xf numFmtId="0" fontId="53" fillId="25" borderId="53" xfId="35" applyFont="1" applyFill="1" applyBorder="1" applyAlignment="1">
      <alignment horizontal="left" vertical="center"/>
    </xf>
    <xf numFmtId="0" fontId="16" fillId="0" borderId="10" xfId="0" applyFont="1" applyBorder="1" applyAlignment="1">
      <alignment horizontal="center" vertical="center"/>
    </xf>
    <xf numFmtId="0" fontId="54" fillId="9" borderId="11" xfId="2" applyFont="1" applyFill="1" applyBorder="1" applyAlignment="1">
      <alignment horizontal="left" vertical="top" wrapText="1"/>
    </xf>
    <xf numFmtId="0" fontId="16" fillId="0" borderId="0" xfId="0" applyFont="1" applyAlignment="1">
      <alignment vertical="top" wrapText="1"/>
    </xf>
    <xf numFmtId="0" fontId="53" fillId="24" borderId="33" xfId="35" applyFont="1" applyFill="1" applyBorder="1" applyAlignment="1">
      <alignment horizontal="left" vertical="top"/>
    </xf>
    <xf numFmtId="0" fontId="53" fillId="24" borderId="19" xfId="35" applyFont="1" applyFill="1" applyBorder="1" applyAlignment="1">
      <alignment horizontal="left" vertical="top"/>
    </xf>
    <xf numFmtId="0" fontId="65" fillId="0" borderId="6" xfId="35" applyFont="1" applyFill="1" applyBorder="1" applyAlignment="1">
      <alignment horizontal="left" vertical="top"/>
    </xf>
    <xf numFmtId="170" fontId="65" fillId="0" borderId="0" xfId="0" applyNumberFormat="1" applyFont="1" applyAlignment="1">
      <alignment horizontal="left" vertical="top"/>
    </xf>
    <xf numFmtId="0" fontId="66" fillId="0" borderId="0" xfId="0" applyFont="1" applyAlignment="1">
      <alignment vertical="top"/>
    </xf>
    <xf numFmtId="0" fontId="65" fillId="0" borderId="0" xfId="35" applyFont="1" applyFill="1" applyAlignment="1">
      <alignment horizontal="left" vertical="top"/>
    </xf>
    <xf numFmtId="0" fontId="67" fillId="20" borderId="10" xfId="35" applyFont="1" applyFill="1" applyBorder="1" applyAlignment="1">
      <alignment horizontal="center" vertical="center"/>
    </xf>
    <xf numFmtId="0" fontId="63" fillId="20" borderId="10" xfId="17" applyFont="1" applyFill="1" applyBorder="1" applyAlignment="1">
      <alignment horizontal="center" vertical="center"/>
    </xf>
    <xf numFmtId="0" fontId="66" fillId="0" borderId="0" xfId="0" applyFont="1"/>
    <xf numFmtId="0" fontId="65" fillId="0" borderId="40" xfId="35" applyFont="1" applyFill="1" applyBorder="1" applyAlignment="1">
      <alignment horizontal="left" vertical="top"/>
    </xf>
    <xf numFmtId="170" fontId="65" fillId="0" borderId="30" xfId="0" applyNumberFormat="1" applyFont="1" applyBorder="1" applyAlignment="1">
      <alignment horizontal="left" vertical="top"/>
    </xf>
    <xf numFmtId="0" fontId="67" fillId="20" borderId="31" xfId="35" applyFont="1" applyFill="1" applyBorder="1" applyAlignment="1">
      <alignment horizontal="center" vertical="center"/>
    </xf>
    <xf numFmtId="0" fontId="63" fillId="20" borderId="31" xfId="17" applyFont="1" applyFill="1" applyBorder="1" applyAlignment="1">
      <alignment horizontal="center" vertical="center"/>
    </xf>
    <xf numFmtId="0" fontId="54" fillId="0" borderId="44" xfId="3" applyFont="1" applyBorder="1" applyAlignment="1">
      <alignment horizontal="left" vertical="top"/>
    </xf>
    <xf numFmtId="178" fontId="53" fillId="0" borderId="6" xfId="0" applyNumberFormat="1" applyFont="1" applyBorder="1" applyAlignment="1">
      <alignment horizontal="left" vertical="top"/>
    </xf>
    <xf numFmtId="178" fontId="53" fillId="0" borderId="40" xfId="0" applyNumberFormat="1" applyFont="1" applyBorder="1" applyAlignment="1">
      <alignment horizontal="left" vertical="top"/>
    </xf>
    <xf numFmtId="184" fontId="53" fillId="0" borderId="40" xfId="35" applyNumberFormat="1" applyFont="1" applyFill="1" applyBorder="1" applyAlignment="1">
      <alignment horizontal="left" vertical="top"/>
    </xf>
    <xf numFmtId="0" fontId="59" fillId="20" borderId="46" xfId="35" applyFont="1" applyFill="1" applyBorder="1" applyAlignment="1">
      <alignment horizontal="center" vertical="center"/>
    </xf>
    <xf numFmtId="184" fontId="53" fillId="0" borderId="6" xfId="35" applyNumberFormat="1" applyFont="1" applyFill="1" applyBorder="1" applyAlignment="1">
      <alignment horizontal="left" vertical="top"/>
    </xf>
    <xf numFmtId="0" fontId="59" fillId="20" borderId="31" xfId="35" applyFont="1" applyFill="1" applyBorder="1" applyAlignment="1">
      <alignment horizontal="center" vertical="center"/>
    </xf>
    <xf numFmtId="0" fontId="53" fillId="0" borderId="41" xfId="35" applyFont="1" applyFill="1" applyBorder="1" applyAlignment="1">
      <alignment horizontal="left" vertical="top"/>
    </xf>
    <xf numFmtId="179" fontId="53" fillId="0" borderId="6" xfId="0" applyNumberFormat="1" applyFont="1" applyBorder="1" applyAlignment="1">
      <alignment horizontal="left" vertical="top"/>
    </xf>
    <xf numFmtId="179" fontId="53" fillId="0" borderId="40" xfId="0" applyNumberFormat="1" applyFont="1" applyBorder="1" applyAlignment="1">
      <alignment horizontal="left" vertical="top"/>
    </xf>
    <xf numFmtId="185" fontId="53" fillId="0" borderId="8" xfId="0" applyNumberFormat="1" applyFont="1" applyBorder="1" applyAlignment="1">
      <alignment horizontal="left" vertical="top"/>
    </xf>
    <xf numFmtId="167" fontId="53" fillId="0" borderId="0" xfId="0" applyNumberFormat="1" applyFont="1" applyAlignment="1">
      <alignment horizontal="left" vertical="top"/>
    </xf>
    <xf numFmtId="167" fontId="16" fillId="0" borderId="11" xfId="0" applyNumberFormat="1" applyFont="1" applyBorder="1" applyAlignment="1">
      <alignment horizontal="left" vertical="top"/>
    </xf>
    <xf numFmtId="0" fontId="53" fillId="0" borderId="6" xfId="35" applyFont="1" applyFill="1" applyBorder="1" applyAlignment="1">
      <alignment horizontal="left" vertical="top"/>
    </xf>
    <xf numFmtId="170" fontId="16" fillId="0" borderId="19" xfId="0" applyNumberFormat="1" applyFont="1" applyBorder="1" applyAlignment="1">
      <alignment horizontal="left" vertical="top"/>
    </xf>
    <xf numFmtId="0" fontId="54" fillId="0" borderId="0" xfId="16" applyFont="1" applyAlignment="1">
      <alignment horizontal="center" vertical="center"/>
    </xf>
    <xf numFmtId="0" fontId="16" fillId="0" borderId="7" xfId="0" applyFont="1" applyBorder="1" applyAlignment="1">
      <alignment horizontal="center" vertical="center"/>
    </xf>
    <xf numFmtId="0" fontId="56" fillId="18" borderId="3" xfId="35" applyFont="1" applyFill="1" applyBorder="1" applyAlignment="1">
      <alignment horizontal="left" vertical="center"/>
    </xf>
    <xf numFmtId="0" fontId="56" fillId="18" borderId="4" xfId="35" applyFont="1" applyFill="1" applyBorder="1" applyAlignment="1">
      <alignment horizontal="left" vertical="center"/>
    </xf>
    <xf numFmtId="0" fontId="56" fillId="18" borderId="5" xfId="35" applyFont="1" applyFill="1" applyBorder="1" applyAlignment="1">
      <alignment horizontal="left" vertical="center"/>
    </xf>
    <xf numFmtId="0" fontId="52" fillId="22" borderId="6" xfId="35" applyFont="1" applyFill="1" applyBorder="1" applyAlignment="1">
      <alignment horizontal="left" vertical="center"/>
    </xf>
    <xf numFmtId="0" fontId="52" fillId="22" borderId="0" xfId="35" applyFont="1" applyFill="1" applyAlignment="1">
      <alignment horizontal="left" vertical="center"/>
    </xf>
    <xf numFmtId="0" fontId="52" fillId="22" borderId="7" xfId="35" applyFont="1" applyFill="1" applyBorder="1" applyAlignment="1">
      <alignment horizontal="left" vertical="center"/>
    </xf>
    <xf numFmtId="175" fontId="53" fillId="0" borderId="33" xfId="0" applyNumberFormat="1" applyFont="1" applyBorder="1" applyAlignment="1">
      <alignment horizontal="left" vertical="top"/>
    </xf>
    <xf numFmtId="0" fontId="16" fillId="20" borderId="46" xfId="35" applyFont="1" applyFill="1" applyBorder="1" applyAlignment="1">
      <alignment horizontal="center" vertical="center"/>
    </xf>
    <xf numFmtId="0" fontId="16" fillId="20" borderId="10" xfId="35" applyFont="1" applyFill="1" applyBorder="1" applyAlignment="1">
      <alignment horizontal="center" vertical="center"/>
    </xf>
    <xf numFmtId="175" fontId="53" fillId="0" borderId="43" xfId="0" applyNumberFormat="1" applyFont="1" applyBorder="1" applyAlignment="1">
      <alignment horizontal="left" vertical="top"/>
    </xf>
    <xf numFmtId="0" fontId="53" fillId="0" borderId="44" xfId="35" applyFont="1" applyFill="1" applyBorder="1" applyAlignment="1">
      <alignment horizontal="left" vertical="top"/>
    </xf>
    <xf numFmtId="0" fontId="16" fillId="0" borderId="0" xfId="35" applyFont="1" applyFill="1" applyAlignment="1">
      <alignment horizontal="left" vertical="top"/>
    </xf>
    <xf numFmtId="175" fontId="53" fillId="0" borderId="6" xfId="0" applyNumberFormat="1" applyFont="1" applyBorder="1" applyAlignment="1">
      <alignment horizontal="left" vertical="top"/>
    </xf>
    <xf numFmtId="0" fontId="16" fillId="0" borderId="10" xfId="35" applyFont="1" applyFill="1" applyBorder="1" applyAlignment="1">
      <alignment horizontal="center" vertical="center"/>
    </xf>
    <xf numFmtId="0" fontId="16" fillId="23" borderId="19" xfId="0" applyFont="1" applyFill="1" applyBorder="1" applyAlignment="1">
      <alignment horizontal="left" vertical="center"/>
    </xf>
    <xf numFmtId="176" fontId="53" fillId="0" borderId="6" xfId="0" applyNumberFormat="1" applyFont="1" applyBorder="1" applyAlignment="1">
      <alignment horizontal="left" vertical="top"/>
    </xf>
    <xf numFmtId="176" fontId="53" fillId="0" borderId="43" xfId="0" applyNumberFormat="1" applyFont="1" applyBorder="1" applyAlignment="1">
      <alignment horizontal="left" vertical="top"/>
    </xf>
    <xf numFmtId="0" fontId="16" fillId="0" borderId="6" xfId="0" applyFont="1" applyBorder="1" applyAlignment="1">
      <alignment horizontal="left" vertical="top"/>
    </xf>
    <xf numFmtId="176" fontId="53" fillId="0" borderId="40" xfId="0" applyNumberFormat="1" applyFont="1" applyBorder="1" applyAlignment="1">
      <alignment horizontal="left" vertical="top"/>
    </xf>
    <xf numFmtId="0" fontId="16" fillId="0" borderId="30" xfId="35" applyFont="1" applyFill="1" applyBorder="1" applyAlignment="1">
      <alignment horizontal="left" vertical="top"/>
    </xf>
    <xf numFmtId="0" fontId="16" fillId="20" borderId="31" xfId="0" applyFont="1" applyFill="1" applyBorder="1" applyAlignment="1">
      <alignment horizontal="center" vertical="center"/>
    </xf>
    <xf numFmtId="0" fontId="16" fillId="0" borderId="11" xfId="35" applyFont="1" applyFill="1" applyBorder="1" applyAlignment="1">
      <alignment horizontal="left" vertical="top"/>
    </xf>
    <xf numFmtId="176" fontId="53" fillId="0" borderId="33" xfId="0" applyNumberFormat="1" applyFont="1" applyBorder="1" applyAlignment="1">
      <alignment horizontal="left" vertical="top"/>
    </xf>
    <xf numFmtId="165" fontId="53" fillId="0" borderId="6" xfId="0" applyNumberFormat="1" applyFont="1" applyBorder="1" applyAlignment="1">
      <alignment horizontal="left" vertical="top"/>
    </xf>
    <xf numFmtId="165" fontId="53" fillId="0" borderId="40" xfId="0" applyNumberFormat="1" applyFont="1" applyBorder="1" applyAlignment="1">
      <alignment horizontal="left" vertical="top"/>
    </xf>
    <xf numFmtId="0" fontId="16" fillId="0" borderId="31" xfId="0" applyFont="1" applyBorder="1" applyAlignment="1">
      <alignment horizontal="center" vertical="center"/>
    </xf>
    <xf numFmtId="0" fontId="53" fillId="0" borderId="36" xfId="35" applyFont="1" applyFill="1" applyBorder="1" applyAlignment="1">
      <alignment horizontal="left" vertical="top"/>
    </xf>
    <xf numFmtId="0" fontId="35" fillId="0" borderId="0" xfId="0" applyFont="1"/>
    <xf numFmtId="0" fontId="53" fillId="15" borderId="45" xfId="35" applyFont="1" applyFill="1" applyBorder="1" applyAlignment="1">
      <alignment horizontal="left" vertical="center"/>
    </xf>
    <xf numFmtId="0" fontId="53" fillId="15" borderId="57" xfId="35" applyFont="1" applyFill="1" applyBorder="1" applyAlignment="1">
      <alignment horizontal="left" vertical="center"/>
    </xf>
    <xf numFmtId="0" fontId="53" fillId="15" borderId="23" xfId="35" applyFont="1" applyFill="1" applyBorder="1" applyAlignment="1">
      <alignment horizontal="left" vertical="center"/>
    </xf>
    <xf numFmtId="0" fontId="56" fillId="7" borderId="58" xfId="35" applyFont="1" applyFill="1" applyBorder="1" applyAlignment="1">
      <alignment horizontal="left" vertical="center"/>
    </xf>
    <xf numFmtId="0" fontId="52" fillId="22" borderId="43" xfId="35" applyFont="1" applyFill="1" applyBorder="1" applyAlignment="1">
      <alignment horizontal="left" vertical="center"/>
    </xf>
    <xf numFmtId="0" fontId="52" fillId="22" borderId="11" xfId="35" applyFont="1" applyFill="1" applyBorder="1" applyAlignment="1">
      <alignment horizontal="left" vertical="center"/>
    </xf>
    <xf numFmtId="0" fontId="52" fillId="22" borderId="59" xfId="35" applyFont="1" applyFill="1" applyBorder="1" applyAlignment="1">
      <alignment horizontal="left" vertical="center"/>
    </xf>
    <xf numFmtId="180" fontId="53" fillId="0" borderId="40" xfId="0" applyNumberFormat="1" applyFont="1" applyBorder="1" applyAlignment="1">
      <alignment horizontal="left" vertical="top"/>
    </xf>
    <xf numFmtId="0" fontId="52" fillId="22" borderId="20" xfId="35" applyFont="1" applyFill="1" applyBorder="1" applyAlignment="1">
      <alignment horizontal="left" vertical="center"/>
    </xf>
    <xf numFmtId="180" fontId="53" fillId="0" borderId="33" xfId="0" applyNumberFormat="1" applyFont="1" applyBorder="1" applyAlignment="1">
      <alignment horizontal="left" vertical="top"/>
    </xf>
    <xf numFmtId="0" fontId="53" fillId="23" borderId="59" xfId="35" applyFont="1" applyFill="1" applyBorder="1" applyAlignment="1">
      <alignment horizontal="left" vertical="center"/>
    </xf>
    <xf numFmtId="0" fontId="54" fillId="0" borderId="9" xfId="2" applyFont="1" applyBorder="1" applyAlignment="1">
      <alignment horizontal="left" vertical="top"/>
    </xf>
    <xf numFmtId="0" fontId="52" fillId="22" borderId="32" xfId="35" applyFont="1" applyFill="1" applyBorder="1" applyAlignment="1">
      <alignment horizontal="left" vertical="center"/>
    </xf>
    <xf numFmtId="0" fontId="52" fillId="22" borderId="15" xfId="35" applyFont="1" applyFill="1" applyBorder="1" applyAlignment="1">
      <alignment horizontal="left" vertical="center"/>
    </xf>
    <xf numFmtId="0" fontId="52" fillId="22" borderId="15" xfId="35" applyFont="1" applyFill="1" applyBorder="1" applyAlignment="1">
      <alignment horizontal="center" vertical="center"/>
    </xf>
    <xf numFmtId="0" fontId="52" fillId="22" borderId="16" xfId="35" applyFont="1" applyFill="1" applyBorder="1" applyAlignment="1">
      <alignment horizontal="center" vertical="center"/>
    </xf>
    <xf numFmtId="180" fontId="53" fillId="0" borderId="43" xfId="0" applyNumberFormat="1" applyFont="1" applyBorder="1" applyAlignment="1">
      <alignment horizontal="left" vertical="top"/>
    </xf>
    <xf numFmtId="0" fontId="53" fillId="23" borderId="40" xfId="35" applyFont="1" applyFill="1" applyBorder="1" applyAlignment="1">
      <alignment horizontal="left" vertical="center"/>
    </xf>
    <xf numFmtId="0" fontId="53" fillId="23" borderId="30" xfId="35" applyFont="1" applyFill="1" applyBorder="1" applyAlignment="1">
      <alignment horizontal="left" vertical="center"/>
    </xf>
    <xf numFmtId="0" fontId="53" fillId="23" borderId="53" xfId="35" applyFont="1" applyFill="1" applyBorder="1" applyAlignment="1">
      <alignment horizontal="left" vertical="center"/>
    </xf>
    <xf numFmtId="187" fontId="53" fillId="0" borderId="33" xfId="0" applyNumberFormat="1" applyFont="1" applyBorder="1" applyAlignment="1">
      <alignment horizontal="left" vertical="top"/>
    </xf>
    <xf numFmtId="187" fontId="53" fillId="0" borderId="6" xfId="0" applyNumberFormat="1" applyFont="1" applyBorder="1" applyAlignment="1">
      <alignment horizontal="left" vertical="top"/>
    </xf>
    <xf numFmtId="0" fontId="16" fillId="0" borderId="31" xfId="35" applyFont="1" applyFill="1" applyBorder="1" applyAlignment="1">
      <alignment horizontal="center" vertical="center"/>
    </xf>
    <xf numFmtId="0" fontId="16" fillId="0" borderId="6" xfId="31" applyFont="1" applyFill="1" applyBorder="1" applyAlignment="1">
      <alignment horizontal="left" vertical="top"/>
    </xf>
    <xf numFmtId="0" fontId="54" fillId="0" borderId="0" xfId="31" applyFont="1" applyFill="1" applyBorder="1" applyAlignment="1">
      <alignment vertical="top"/>
    </xf>
    <xf numFmtId="0" fontId="53" fillId="0" borderId="47" xfId="0" applyFont="1" applyBorder="1" applyAlignment="1">
      <alignment horizontal="left" vertical="center"/>
    </xf>
    <xf numFmtId="0" fontId="53" fillId="0" borderId="48" xfId="0" applyFont="1" applyBorder="1" applyAlignment="1">
      <alignment horizontal="left" vertical="center"/>
    </xf>
    <xf numFmtId="0" fontId="53" fillId="0" borderId="48" xfId="0" applyFont="1" applyBorder="1" applyAlignment="1">
      <alignment vertical="center"/>
    </xf>
    <xf numFmtId="49" fontId="53" fillId="0" borderId="48" xfId="0" applyNumberFormat="1" applyFont="1" applyBorder="1" applyAlignment="1">
      <alignment horizontal="center" vertical="center"/>
    </xf>
    <xf numFmtId="0" fontId="53" fillId="0" borderId="48" xfId="0" applyFont="1" applyBorder="1" applyAlignment="1">
      <alignment horizontal="center" vertical="center"/>
    </xf>
    <xf numFmtId="0" fontId="53" fillId="0" borderId="50" xfId="0" applyFont="1" applyBorder="1" applyAlignment="1">
      <alignment horizontal="center" vertical="center"/>
    </xf>
    <xf numFmtId="0" fontId="16" fillId="0" borderId="47" xfId="0" applyFont="1" applyBorder="1" applyAlignment="1">
      <alignment horizontal="left" vertical="top"/>
    </xf>
    <xf numFmtId="0" fontId="16" fillId="0" borderId="48" xfId="0" applyFont="1" applyBorder="1" applyAlignment="1">
      <alignment horizontal="left" vertical="top"/>
    </xf>
    <xf numFmtId="0" fontId="16" fillId="0" borderId="48" xfId="0" applyFont="1" applyBorder="1" applyAlignment="1">
      <alignment vertical="top"/>
    </xf>
    <xf numFmtId="49" fontId="16" fillId="0" borderId="48" xfId="0" applyNumberFormat="1" applyFont="1" applyBorder="1" applyAlignment="1">
      <alignment horizontal="center" vertical="center"/>
    </xf>
    <xf numFmtId="0" fontId="16" fillId="0" borderId="48" xfId="0" applyFont="1" applyBorder="1" applyAlignment="1">
      <alignment horizontal="center" vertical="center"/>
    </xf>
    <xf numFmtId="0" fontId="16" fillId="0" borderId="50" xfId="0" applyFont="1" applyBorder="1" applyAlignment="1">
      <alignment horizontal="center" vertical="center"/>
    </xf>
    <xf numFmtId="0" fontId="53" fillId="23" borderId="19" xfId="35" applyFont="1" applyFill="1" applyBorder="1" applyAlignment="1" applyProtection="1">
      <alignment horizontal="left" vertical="center"/>
      <protection locked="0"/>
    </xf>
    <xf numFmtId="0" fontId="53" fillId="23" borderId="20" xfId="35" applyFont="1" applyFill="1" applyBorder="1" applyAlignment="1" applyProtection="1">
      <alignment horizontal="left" vertical="center"/>
      <protection locked="0"/>
    </xf>
    <xf numFmtId="0" fontId="54" fillId="0" borderId="0" xfId="2" applyFont="1" applyAlignment="1">
      <alignment horizontal="justify" vertical="top" wrapText="1"/>
    </xf>
    <xf numFmtId="0" fontId="54" fillId="0" borderId="36" xfId="2" applyFont="1" applyBorder="1" applyAlignment="1">
      <alignment horizontal="justify" vertical="top" wrapText="1"/>
    </xf>
    <xf numFmtId="0" fontId="16" fillId="0" borderId="38" xfId="0" applyFont="1" applyBorder="1" applyProtection="1">
      <protection locked="0"/>
    </xf>
    <xf numFmtId="0" fontId="16" fillId="0" borderId="38" xfId="0" applyFont="1" applyBorder="1" applyAlignment="1" applyProtection="1">
      <alignment vertical="center"/>
      <protection locked="0"/>
    </xf>
    <xf numFmtId="0" fontId="16" fillId="0" borderId="38" xfId="0" applyFont="1" applyBorder="1" applyAlignment="1" applyProtection="1">
      <alignment vertical="top"/>
      <protection locked="0"/>
    </xf>
    <xf numFmtId="0" fontId="53" fillId="0" borderId="38" xfId="0" applyFont="1" applyBorder="1" applyAlignment="1" applyProtection="1">
      <alignment vertical="center"/>
      <protection locked="0"/>
    </xf>
    <xf numFmtId="0" fontId="35" fillId="9" borderId="38" xfId="0" applyFont="1" applyFill="1" applyBorder="1" applyProtection="1">
      <protection locked="0"/>
    </xf>
    <xf numFmtId="0" fontId="66" fillId="0" borderId="38" xfId="0" applyFont="1" applyBorder="1" applyProtection="1">
      <protection locked="0"/>
    </xf>
    <xf numFmtId="0" fontId="35" fillId="0" borderId="38" xfId="0" applyFont="1" applyBorder="1" applyProtection="1">
      <protection locked="0"/>
    </xf>
    <xf numFmtId="0" fontId="15" fillId="0" borderId="0" xfId="0" applyFont="1"/>
    <xf numFmtId="0" fontId="15" fillId="0" borderId="0" xfId="0" applyFont="1" applyAlignment="1">
      <alignment horizontal="left" vertical="center"/>
    </xf>
    <xf numFmtId="0" fontId="52" fillId="22" borderId="22" xfId="3" applyFont="1" applyFill="1" applyBorder="1" applyAlignment="1">
      <alignment horizontal="center" vertical="center"/>
    </xf>
    <xf numFmtId="0" fontId="52" fillId="22" borderId="7" xfId="3" applyFont="1" applyFill="1" applyBorder="1" applyAlignment="1">
      <alignment horizontal="center" vertical="center"/>
    </xf>
    <xf numFmtId="0" fontId="55" fillId="0" borderId="33" xfId="35" applyFont="1" applyFill="1" applyBorder="1" applyAlignment="1">
      <alignment horizontal="left" vertical="top"/>
    </xf>
    <xf numFmtId="0" fontId="54" fillId="0" borderId="19" xfId="35" applyFont="1" applyFill="1" applyBorder="1" applyAlignment="1">
      <alignment horizontal="left" vertical="top"/>
    </xf>
    <xf numFmtId="0" fontId="52" fillId="0" borderId="19" xfId="35" applyFont="1" applyFill="1" applyBorder="1" applyAlignment="1">
      <alignment horizontal="left" vertical="top"/>
    </xf>
    <xf numFmtId="0" fontId="15" fillId="0" borderId="0" xfId="0" applyFont="1" applyAlignment="1">
      <alignment horizontal="center" vertical="center"/>
    </xf>
    <xf numFmtId="0" fontId="52" fillId="22" borderId="22" xfId="3" applyFont="1" applyFill="1" applyBorder="1" applyAlignment="1">
      <alignment horizontal="center" vertical="top"/>
    </xf>
    <xf numFmtId="0" fontId="59" fillId="0" borderId="0" xfId="35" applyFont="1" applyFill="1" applyAlignment="1">
      <alignment vertical="top"/>
    </xf>
    <xf numFmtId="0" fontId="15" fillId="22" borderId="22" xfId="0" applyFont="1" applyFill="1" applyBorder="1"/>
    <xf numFmtId="0" fontId="15" fillId="0" borderId="7" xfId="0" applyFont="1" applyBorder="1"/>
    <xf numFmtId="0" fontId="55" fillId="0" borderId="43" xfId="2" applyFont="1" applyBorder="1" applyAlignment="1">
      <alignment horizontal="left" vertical="top"/>
    </xf>
    <xf numFmtId="0" fontId="52" fillId="22" borderId="42" xfId="35" applyFont="1" applyFill="1" applyBorder="1" applyAlignment="1">
      <alignment horizontal="left" vertical="center"/>
    </xf>
    <xf numFmtId="0" fontId="15" fillId="0" borderId="0" xfId="0" applyFont="1" applyAlignment="1">
      <alignment vertical="center"/>
    </xf>
    <xf numFmtId="172" fontId="53" fillId="0" borderId="43" xfId="0" applyNumberFormat="1" applyFont="1" applyBorder="1" applyAlignment="1">
      <alignment horizontal="left"/>
    </xf>
    <xf numFmtId="0" fontId="54" fillId="0" borderId="11" xfId="2" applyFont="1" applyBorder="1" applyAlignment="1">
      <alignment horizontal="left"/>
    </xf>
    <xf numFmtId="0" fontId="15" fillId="0" borderId="44" xfId="0" applyFont="1" applyBorder="1"/>
    <xf numFmtId="172" fontId="53" fillId="0" borderId="6" xfId="0" applyNumberFormat="1" applyFont="1" applyBorder="1" applyAlignment="1">
      <alignment horizontal="left"/>
    </xf>
    <xf numFmtId="170" fontId="53" fillId="0" borderId="0" xfId="0" applyNumberFormat="1" applyFont="1" applyAlignment="1">
      <alignment horizontal="left"/>
    </xf>
    <xf numFmtId="0" fontId="54" fillId="0" borderId="36" xfId="2" applyFont="1" applyBorder="1" applyAlignment="1">
      <alignment horizontal="left"/>
    </xf>
    <xf numFmtId="172" fontId="53" fillId="9" borderId="43" xfId="0" applyNumberFormat="1" applyFont="1" applyFill="1" applyBorder="1" applyAlignment="1">
      <alignment horizontal="left"/>
    </xf>
    <xf numFmtId="0" fontId="54" fillId="9" borderId="11" xfId="2" applyFont="1" applyFill="1" applyBorder="1" applyAlignment="1">
      <alignment horizontal="left"/>
    </xf>
    <xf numFmtId="0" fontId="15" fillId="9" borderId="44" xfId="0" applyFont="1" applyFill="1" applyBorder="1"/>
    <xf numFmtId="172" fontId="53" fillId="9" borderId="6" xfId="0" applyNumberFormat="1" applyFont="1" applyFill="1" applyBorder="1" applyAlignment="1">
      <alignment horizontal="left"/>
    </xf>
    <xf numFmtId="0" fontId="54" fillId="9" borderId="36" xfId="2" applyFont="1" applyFill="1" applyBorder="1" applyAlignment="1">
      <alignment horizontal="left"/>
    </xf>
    <xf numFmtId="172" fontId="53" fillId="9" borderId="40" xfId="0" applyNumberFormat="1" applyFont="1" applyFill="1" applyBorder="1" applyAlignment="1">
      <alignment horizontal="left"/>
    </xf>
    <xf numFmtId="170" fontId="53" fillId="0" borderId="30" xfId="0" applyNumberFormat="1" applyFont="1" applyBorder="1" applyAlignment="1">
      <alignment horizontal="left"/>
    </xf>
    <xf numFmtId="172" fontId="53" fillId="9" borderId="43" xfId="35" applyNumberFormat="1" applyFont="1" applyFill="1" applyBorder="1" applyAlignment="1">
      <alignment horizontal="left"/>
    </xf>
    <xf numFmtId="172" fontId="53" fillId="9" borderId="6" xfId="35" applyNumberFormat="1" applyFont="1" applyFill="1" applyBorder="1" applyAlignment="1">
      <alignment horizontal="left"/>
    </xf>
    <xf numFmtId="0" fontId="53" fillId="9" borderId="40" xfId="35" applyFont="1" applyFill="1" applyBorder="1" applyAlignment="1">
      <alignment horizontal="left"/>
    </xf>
    <xf numFmtId="0" fontId="52" fillId="22" borderId="44" xfId="35" applyFont="1" applyFill="1" applyBorder="1" applyAlignment="1">
      <alignment horizontal="left" vertical="center"/>
    </xf>
    <xf numFmtId="0" fontId="15" fillId="0" borderId="44" xfId="0" applyFont="1" applyBorder="1" applyAlignment="1">
      <alignment vertical="top"/>
    </xf>
    <xf numFmtId="0" fontId="53" fillId="9" borderId="30" xfId="0" applyFont="1" applyFill="1" applyBorder="1" applyAlignment="1">
      <alignment horizontal="left" vertical="top"/>
    </xf>
    <xf numFmtId="0" fontId="52" fillId="22" borderId="21" xfId="35" applyFont="1" applyFill="1" applyBorder="1" applyAlignment="1">
      <alignment horizontal="left" vertical="center"/>
    </xf>
    <xf numFmtId="0" fontId="52" fillId="22" borderId="10" xfId="35" applyFont="1" applyFill="1" applyBorder="1" applyAlignment="1">
      <alignment horizontal="left" vertical="center"/>
    </xf>
    <xf numFmtId="0" fontId="15" fillId="0" borderId="6" xfId="0" applyFont="1" applyBorder="1" applyAlignment="1">
      <alignment vertical="top"/>
    </xf>
    <xf numFmtId="0" fontId="53" fillId="0" borderId="33" xfId="0" applyFont="1" applyBorder="1" applyAlignment="1">
      <alignment vertical="top"/>
    </xf>
    <xf numFmtId="170" fontId="15" fillId="0" borderId="19" xfId="0" applyNumberFormat="1" applyFont="1" applyBorder="1" applyAlignment="1">
      <alignment horizontal="left" vertical="top"/>
    </xf>
    <xf numFmtId="0" fontId="54" fillId="0" borderId="19" xfId="2" applyFont="1" applyBorder="1" applyAlignment="1">
      <alignment horizontal="justify" vertical="top" wrapText="1"/>
    </xf>
    <xf numFmtId="170" fontId="15" fillId="0" borderId="11" xfId="0" applyNumberFormat="1" applyFont="1" applyBorder="1" applyAlignment="1">
      <alignment horizontal="left" vertical="top"/>
    </xf>
    <xf numFmtId="0" fontId="54" fillId="0" borderId="11" xfId="2" applyFont="1" applyBorder="1" applyAlignment="1">
      <alignment horizontal="justify" vertical="top" wrapText="1"/>
    </xf>
    <xf numFmtId="0" fontId="15" fillId="22" borderId="14" xfId="0" applyFont="1" applyFill="1" applyBorder="1"/>
    <xf numFmtId="0" fontId="15" fillId="0" borderId="40" xfId="0" applyFont="1" applyBorder="1" applyAlignment="1">
      <alignment vertical="top"/>
    </xf>
    <xf numFmtId="0" fontId="15" fillId="0" borderId="42" xfId="0" applyFont="1" applyBorder="1" applyAlignment="1">
      <alignment vertical="top"/>
    </xf>
    <xf numFmtId="0" fontId="54" fillId="22" borderId="22" xfId="17" applyFont="1" applyFill="1" applyBorder="1" applyAlignment="1">
      <alignment horizontal="center" vertical="top"/>
    </xf>
    <xf numFmtId="0" fontId="53" fillId="0" borderId="9" xfId="0" applyFont="1" applyBorder="1" applyAlignment="1">
      <alignment vertical="top" wrapText="1"/>
    </xf>
    <xf numFmtId="0" fontId="54" fillId="0" borderId="41" xfId="3" applyFont="1" applyBorder="1" applyAlignment="1">
      <alignment horizontal="left" vertical="top" wrapText="1"/>
    </xf>
    <xf numFmtId="0" fontId="54" fillId="0" borderId="36" xfId="3" applyFont="1" applyBorder="1" applyAlignment="1">
      <alignment horizontal="left" vertical="top" wrapText="1"/>
    </xf>
    <xf numFmtId="191" fontId="53" fillId="0" borderId="30" xfId="0" applyNumberFormat="1" applyFont="1" applyBorder="1" applyAlignment="1">
      <alignment horizontal="center" vertical="top"/>
    </xf>
    <xf numFmtId="166" fontId="53" fillId="0" borderId="33" xfId="0" applyNumberFormat="1" applyFont="1" applyBorder="1" applyAlignment="1">
      <alignment horizontal="left" vertical="top"/>
    </xf>
    <xf numFmtId="170" fontId="14" fillId="0" borderId="19" xfId="0" applyNumberFormat="1" applyFont="1" applyBorder="1" applyAlignment="1">
      <alignment horizontal="left" vertical="top"/>
    </xf>
    <xf numFmtId="0" fontId="53" fillId="0" borderId="36" xfId="0" applyFont="1" applyBorder="1" applyAlignment="1" applyProtection="1">
      <alignment horizontal="left" vertical="center"/>
      <protection locked="0"/>
    </xf>
    <xf numFmtId="164" fontId="53" fillId="0" borderId="43" xfId="0" applyNumberFormat="1" applyFont="1" applyBorder="1" applyAlignment="1">
      <alignment horizontal="left" vertical="top"/>
    </xf>
    <xf numFmtId="0" fontId="53" fillId="0" borderId="0" xfId="0" applyFont="1" applyAlignment="1">
      <alignment horizontal="left" vertical="center"/>
    </xf>
    <xf numFmtId="0" fontId="53" fillId="0" borderId="0" xfId="0" applyFont="1" applyAlignment="1" applyProtection="1">
      <alignment horizontal="left" vertical="center"/>
      <protection locked="0"/>
    </xf>
    <xf numFmtId="0" fontId="53" fillId="0" borderId="36" xfId="0" applyFont="1" applyBorder="1" applyAlignment="1" applyProtection="1">
      <alignment horizontal="left" vertical="top"/>
      <protection locked="0"/>
    </xf>
    <xf numFmtId="0" fontId="65" fillId="0" borderId="36" xfId="0" applyFont="1" applyBorder="1" applyAlignment="1" applyProtection="1">
      <alignment horizontal="left" vertical="center"/>
      <protection locked="0"/>
    </xf>
    <xf numFmtId="0" fontId="53" fillId="0" borderId="36" xfId="0" applyFont="1" applyBorder="1" applyAlignment="1">
      <alignment horizontal="left" vertical="center"/>
    </xf>
    <xf numFmtId="170" fontId="14" fillId="0" borderId="0" xfId="0" applyNumberFormat="1" applyFont="1" applyAlignment="1">
      <alignment horizontal="left" vertical="top"/>
    </xf>
    <xf numFmtId="0" fontId="54" fillId="0" borderId="41" xfId="2" applyFont="1" applyBorder="1" applyAlignment="1">
      <alignment vertical="top" wrapText="1"/>
    </xf>
    <xf numFmtId="0" fontId="54" fillId="0" borderId="36" xfId="2" applyFont="1" applyBorder="1" applyAlignment="1">
      <alignment vertical="top" wrapText="1"/>
    </xf>
    <xf numFmtId="0" fontId="16" fillId="0" borderId="49" xfId="0" applyFont="1" applyBorder="1"/>
    <xf numFmtId="0" fontId="16" fillId="0" borderId="10" xfId="0" applyFont="1" applyBorder="1" applyAlignment="1">
      <alignment vertical="top"/>
    </xf>
    <xf numFmtId="0" fontId="55" fillId="17" borderId="47" xfId="31" applyFont="1" applyFill="1" applyBorder="1" applyAlignment="1">
      <alignment horizontal="left" vertical="center"/>
    </xf>
    <xf numFmtId="172" fontId="55" fillId="0" borderId="43" xfId="0" applyNumberFormat="1" applyFont="1" applyBorder="1" applyAlignment="1">
      <alignment horizontal="left" vertical="top"/>
    </xf>
    <xf numFmtId="177" fontId="55" fillId="0" borderId="6" xfId="0" applyNumberFormat="1" applyFont="1" applyBorder="1" applyAlignment="1">
      <alignment horizontal="left" vertical="top"/>
    </xf>
    <xf numFmtId="177" fontId="55" fillId="0" borderId="40" xfId="0" applyNumberFormat="1" applyFont="1" applyBorder="1" applyAlignment="1">
      <alignment horizontal="left" vertical="top"/>
    </xf>
    <xf numFmtId="0" fontId="55" fillId="0" borderId="30" xfId="3" applyFont="1" applyBorder="1" applyAlignment="1">
      <alignment horizontal="left" vertical="top"/>
    </xf>
    <xf numFmtId="0" fontId="53" fillId="0" borderId="70" xfId="0" applyFont="1" applyBorder="1" applyAlignment="1" applyProtection="1">
      <alignment horizontal="left" vertical="center"/>
      <protection locked="0"/>
    </xf>
    <xf numFmtId="0" fontId="13" fillId="0" borderId="44" xfId="0" applyFont="1" applyBorder="1" applyAlignment="1">
      <alignment vertical="top"/>
    </xf>
    <xf numFmtId="0" fontId="13" fillId="0" borderId="11" xfId="0" applyFont="1" applyBorder="1" applyAlignment="1">
      <alignment vertical="top"/>
    </xf>
    <xf numFmtId="0" fontId="54" fillId="0" borderId="36" xfId="3" applyFont="1" applyBorder="1" applyAlignment="1">
      <alignment vertical="top"/>
    </xf>
    <xf numFmtId="173" fontId="53" fillId="0" borderId="0" xfId="0" applyNumberFormat="1" applyFont="1" applyAlignment="1">
      <alignment horizontal="left" vertical="top"/>
    </xf>
    <xf numFmtId="0" fontId="13" fillId="0" borderId="19" xfId="0" applyFont="1" applyBorder="1" applyAlignment="1">
      <alignment vertical="top"/>
    </xf>
    <xf numFmtId="0" fontId="13" fillId="0" borderId="30" xfId="0" applyFont="1" applyBorder="1" applyAlignment="1">
      <alignment vertical="top"/>
    </xf>
    <xf numFmtId="0" fontId="13" fillId="0" borderId="19" xfId="0" applyFont="1" applyBorder="1" applyAlignment="1">
      <alignment horizontal="left" vertical="top"/>
    </xf>
    <xf numFmtId="0" fontId="13" fillId="0" borderId="36" xfId="0" applyFont="1" applyBorder="1" applyAlignment="1">
      <alignment vertical="top"/>
    </xf>
    <xf numFmtId="0" fontId="13" fillId="0" borderId="0" xfId="0" applyFont="1" applyAlignment="1">
      <alignment vertical="top"/>
    </xf>
    <xf numFmtId="0" fontId="13" fillId="0" borderId="41" xfId="0" applyFont="1" applyBorder="1" applyAlignment="1">
      <alignment vertical="top"/>
    </xf>
    <xf numFmtId="0" fontId="13" fillId="0" borderId="11" xfId="0" applyFont="1" applyBorder="1" applyAlignment="1">
      <alignment horizontal="left" vertical="top"/>
    </xf>
    <xf numFmtId="173" fontId="55" fillId="0" borderId="33" xfId="0" applyNumberFormat="1" applyFont="1" applyBorder="1" applyAlignment="1">
      <alignment horizontal="left" vertical="top"/>
    </xf>
    <xf numFmtId="172" fontId="55" fillId="0" borderId="33" xfId="0" applyNumberFormat="1" applyFont="1" applyBorder="1" applyAlignment="1">
      <alignment horizontal="left" vertical="top"/>
    </xf>
    <xf numFmtId="170" fontId="55" fillId="0" borderId="0" xfId="3" applyNumberFormat="1" applyFont="1" applyAlignment="1">
      <alignment horizontal="left" vertical="top"/>
    </xf>
    <xf numFmtId="170" fontId="55" fillId="0" borderId="30" xfId="3" applyNumberFormat="1" applyFont="1" applyBorder="1" applyAlignment="1">
      <alignment horizontal="left" vertical="top"/>
    </xf>
    <xf numFmtId="0" fontId="13" fillId="0" borderId="0" xfId="35" applyFont="1" applyFill="1" applyAlignment="1">
      <alignment vertical="top"/>
    </xf>
    <xf numFmtId="0" fontId="13" fillId="0" borderId="0" xfId="0" applyFont="1" applyAlignment="1">
      <alignment horizontal="left" vertical="top"/>
    </xf>
    <xf numFmtId="168" fontId="55" fillId="0" borderId="43" xfId="0" applyNumberFormat="1" applyFont="1" applyBorder="1" applyAlignment="1">
      <alignment horizontal="left" vertical="top"/>
    </xf>
    <xf numFmtId="170" fontId="54" fillId="0" borderId="11" xfId="0" applyNumberFormat="1" applyFont="1" applyBorder="1" applyAlignment="1">
      <alignment horizontal="left" vertical="top"/>
    </xf>
    <xf numFmtId="0" fontId="54" fillId="0" borderId="11" xfId="0" applyFont="1" applyBorder="1" applyAlignment="1">
      <alignment horizontal="left" vertical="top" wrapText="1"/>
    </xf>
    <xf numFmtId="0" fontId="54" fillId="0" borderId="44" xfId="0" applyFont="1" applyBorder="1" applyAlignment="1">
      <alignment horizontal="left" vertical="top" wrapText="1"/>
    </xf>
    <xf numFmtId="0" fontId="53" fillId="9" borderId="0" xfId="35" applyFont="1" applyFill="1" applyAlignment="1">
      <alignment horizontal="left" vertical="top"/>
    </xf>
    <xf numFmtId="0" fontId="12" fillId="0" borderId="0" xfId="0" applyFont="1"/>
    <xf numFmtId="0" fontId="53" fillId="9" borderId="30" xfId="35" applyFont="1" applyFill="1" applyBorder="1" applyAlignment="1">
      <alignment horizontal="left" vertical="top"/>
    </xf>
    <xf numFmtId="0" fontId="54" fillId="0" borderId="51" xfId="17" applyFont="1" applyBorder="1" applyAlignment="1">
      <alignment horizontal="center" vertical="center"/>
    </xf>
    <xf numFmtId="0" fontId="54" fillId="0" borderId="19" xfId="17" applyFont="1" applyBorder="1" applyAlignment="1" applyProtection="1">
      <alignment horizontal="center" vertical="center"/>
      <protection locked="0"/>
    </xf>
    <xf numFmtId="0" fontId="54" fillId="0" borderId="53" xfId="17" applyFont="1" applyBorder="1" applyAlignment="1" applyProtection="1">
      <alignment horizontal="center" vertical="center"/>
      <protection locked="0"/>
    </xf>
    <xf numFmtId="0" fontId="53" fillId="0" borderId="36" xfId="0" applyFont="1" applyBorder="1" applyAlignment="1" applyProtection="1">
      <alignment vertical="justify"/>
      <protection locked="0"/>
    </xf>
    <xf numFmtId="0" fontId="11" fillId="0" borderId="19" xfId="0" applyFont="1" applyBorder="1" applyAlignment="1">
      <alignment horizontal="left" vertical="top"/>
    </xf>
    <xf numFmtId="0" fontId="54" fillId="0" borderId="30" xfId="17" applyFont="1" applyBorder="1" applyAlignment="1">
      <alignment vertical="center"/>
    </xf>
    <xf numFmtId="0" fontId="54" fillId="0" borderId="0" xfId="3" applyFont="1" applyAlignment="1">
      <alignment vertical="top" wrapText="1"/>
    </xf>
    <xf numFmtId="0" fontId="54" fillId="0" borderId="49" xfId="3" applyFont="1" applyBorder="1" applyAlignment="1">
      <alignment horizontal="left" vertical="top"/>
    </xf>
    <xf numFmtId="0" fontId="13" fillId="0" borderId="41" xfId="0" applyFont="1" applyBorder="1" applyAlignment="1">
      <alignment horizontal="left" vertical="top"/>
    </xf>
    <xf numFmtId="0" fontId="11" fillId="0" borderId="0" xfId="35" applyFont="1" applyFill="1" applyAlignment="1">
      <alignment horizontal="left" vertical="top"/>
    </xf>
    <xf numFmtId="175" fontId="53" fillId="0" borderId="40" xfId="0" applyNumberFormat="1" applyFont="1" applyBorder="1" applyAlignment="1">
      <alignment horizontal="left" vertical="top"/>
    </xf>
    <xf numFmtId="0" fontId="11" fillId="0" borderId="0" xfId="0" applyFont="1"/>
    <xf numFmtId="184" fontId="53" fillId="0" borderId="33" xfId="35" applyNumberFormat="1" applyFont="1" applyFill="1" applyBorder="1" applyAlignment="1">
      <alignment horizontal="left" vertical="top"/>
    </xf>
    <xf numFmtId="0" fontId="55" fillId="20" borderId="10" xfId="17" applyFont="1" applyFill="1" applyBorder="1" applyAlignment="1">
      <alignment horizontal="center" vertical="center"/>
    </xf>
    <xf numFmtId="0" fontId="11" fillId="0" borderId="0" xfId="0" applyFont="1" applyAlignment="1">
      <alignment vertical="top"/>
    </xf>
    <xf numFmtId="0" fontId="54" fillId="0" borderId="11" xfId="16" applyFont="1" applyBorder="1" applyAlignment="1">
      <alignment horizontal="center" vertical="center"/>
    </xf>
    <xf numFmtId="0" fontId="11" fillId="0" borderId="36" xfId="0" applyFont="1" applyBorder="1" applyAlignment="1">
      <alignment vertical="top"/>
    </xf>
    <xf numFmtId="170" fontId="11" fillId="0" borderId="0" xfId="0" applyNumberFormat="1" applyFont="1" applyAlignment="1">
      <alignment horizontal="left" vertical="top"/>
    </xf>
    <xf numFmtId="170" fontId="11" fillId="0" borderId="19" xfId="0" applyNumberFormat="1" applyFont="1" applyBorder="1" applyAlignment="1">
      <alignment horizontal="left" vertical="top"/>
    </xf>
    <xf numFmtId="183" fontId="53" fillId="9" borderId="33" xfId="0" applyNumberFormat="1" applyFont="1" applyFill="1" applyBorder="1" applyAlignment="1">
      <alignment horizontal="left" vertical="top"/>
    </xf>
    <xf numFmtId="0" fontId="54" fillId="0" borderId="0" xfId="35" applyFont="1" applyFill="1" applyAlignment="1">
      <alignment vertical="top"/>
    </xf>
    <xf numFmtId="0" fontId="55" fillId="0" borderId="0" xfId="35" applyFont="1" applyFill="1" applyAlignment="1">
      <alignment vertical="top"/>
    </xf>
    <xf numFmtId="0" fontId="10" fillId="0" borderId="0" xfId="0" applyFont="1" applyAlignment="1">
      <alignment vertical="top"/>
    </xf>
    <xf numFmtId="0" fontId="10" fillId="9" borderId="0" xfId="35" applyFont="1" applyFill="1" applyAlignment="1">
      <alignment horizontal="left" vertical="top"/>
    </xf>
    <xf numFmtId="0" fontId="10" fillId="0" borderId="36" xfId="0" applyFont="1" applyBorder="1" applyAlignment="1">
      <alignment horizontal="left" vertical="top"/>
    </xf>
    <xf numFmtId="168" fontId="53" fillId="9" borderId="43" xfId="0" applyNumberFormat="1" applyFont="1" applyFill="1" applyBorder="1" applyAlignment="1">
      <alignment horizontal="left" vertical="top"/>
    </xf>
    <xf numFmtId="0" fontId="75" fillId="0" borderId="30" xfId="2" applyFont="1" applyBorder="1" applyAlignment="1">
      <alignment horizontal="left" vertical="top"/>
    </xf>
    <xf numFmtId="167" fontId="53" fillId="0" borderId="30" xfId="0" applyNumberFormat="1" applyFont="1" applyBorder="1" applyAlignment="1">
      <alignment horizontal="left" vertical="top"/>
    </xf>
    <xf numFmtId="167" fontId="9" fillId="0" borderId="0" xfId="0" applyNumberFormat="1" applyFont="1" applyAlignment="1">
      <alignment horizontal="left" vertical="top"/>
    </xf>
    <xf numFmtId="167" fontId="9" fillId="0" borderId="11" xfId="0" applyNumberFormat="1" applyFont="1" applyBorder="1" applyAlignment="1">
      <alignment horizontal="left" vertical="top"/>
    </xf>
    <xf numFmtId="184" fontId="53" fillId="0" borderId="30" xfId="0" applyNumberFormat="1" applyFont="1" applyBorder="1" applyAlignment="1">
      <alignment horizontal="left" vertical="top"/>
    </xf>
    <xf numFmtId="0" fontId="53" fillId="26" borderId="33" xfId="35" applyFont="1" applyFill="1" applyBorder="1" applyAlignment="1">
      <alignment horizontal="left" vertical="center"/>
    </xf>
    <xf numFmtId="0" fontId="53" fillId="26" borderId="19" xfId="35" applyFont="1" applyFill="1" applyBorder="1" applyAlignment="1">
      <alignment horizontal="left" vertical="center"/>
    </xf>
    <xf numFmtId="0" fontId="53" fillId="26" borderId="20" xfId="35" applyFont="1" applyFill="1" applyBorder="1" applyAlignment="1">
      <alignment horizontal="left" vertical="center"/>
    </xf>
    <xf numFmtId="0" fontId="53" fillId="26" borderId="19" xfId="35" applyFont="1" applyFill="1" applyBorder="1" applyAlignment="1">
      <alignment horizontal="center" vertical="center"/>
    </xf>
    <xf numFmtId="0" fontId="54" fillId="26" borderId="19" xfId="17" applyFont="1" applyFill="1" applyBorder="1" applyAlignment="1">
      <alignment horizontal="center" vertical="center"/>
    </xf>
    <xf numFmtId="0" fontId="16" fillId="26" borderId="20" xfId="0" applyFont="1" applyFill="1" applyBorder="1" applyAlignment="1">
      <alignment horizontal="center" vertical="center"/>
    </xf>
    <xf numFmtId="0" fontId="55" fillId="26" borderId="33" xfId="35" applyFont="1" applyFill="1" applyBorder="1" applyAlignment="1">
      <alignment horizontal="left" vertical="center"/>
    </xf>
    <xf numFmtId="0" fontId="55" fillId="26" borderId="19" xfId="35" applyFont="1" applyFill="1" applyBorder="1" applyAlignment="1">
      <alignment horizontal="left" vertical="center"/>
    </xf>
    <xf numFmtId="0" fontId="55" fillId="26" borderId="20" xfId="35" applyFont="1" applyFill="1" applyBorder="1" applyAlignment="1">
      <alignment horizontal="left" vertical="center"/>
    </xf>
    <xf numFmtId="0" fontId="54" fillId="26" borderId="19" xfId="16" applyFont="1" applyFill="1" applyBorder="1" applyAlignment="1">
      <alignment horizontal="center" vertical="center"/>
    </xf>
    <xf numFmtId="0" fontId="54" fillId="26" borderId="20" xfId="16" applyFont="1" applyFill="1" applyBorder="1" applyAlignment="1">
      <alignment horizontal="center" vertical="center"/>
    </xf>
    <xf numFmtId="0" fontId="16" fillId="26" borderId="19" xfId="0" applyFont="1" applyFill="1" applyBorder="1" applyAlignment="1">
      <alignment vertical="center"/>
    </xf>
    <xf numFmtId="0" fontId="53" fillId="26" borderId="20" xfId="35" applyFont="1" applyFill="1" applyBorder="1" applyAlignment="1">
      <alignment horizontal="center" vertical="center"/>
    </xf>
    <xf numFmtId="0" fontId="75" fillId="0" borderId="11" xfId="3" applyFont="1" applyBorder="1" applyAlignment="1">
      <alignment horizontal="left" vertical="top"/>
    </xf>
    <xf numFmtId="0" fontId="75" fillId="0" borderId="11" xfId="2" applyFont="1" applyBorder="1" applyAlignment="1">
      <alignment horizontal="left" vertical="top" wrapText="1"/>
    </xf>
    <xf numFmtId="0" fontId="8" fillId="0" borderId="0" xfId="0" applyFont="1"/>
    <xf numFmtId="0" fontId="45" fillId="0" borderId="15" xfId="17" applyFont="1" applyBorder="1" applyProtection="1">
      <protection locked="0"/>
    </xf>
    <xf numFmtId="0" fontId="55" fillId="0" borderId="0" xfId="3" applyFont="1" applyAlignment="1">
      <alignment horizontal="center" vertical="top"/>
    </xf>
    <xf numFmtId="191" fontId="55" fillId="0" borderId="0" xfId="3" applyNumberFormat="1" applyFont="1" applyAlignment="1">
      <alignment horizontal="center" vertical="top"/>
    </xf>
    <xf numFmtId="191" fontId="53" fillId="0" borderId="0" xfId="0" applyNumberFormat="1" applyFont="1" applyAlignment="1">
      <alignment horizontal="center" vertical="top"/>
    </xf>
    <xf numFmtId="0" fontId="55" fillId="0" borderId="0" xfId="3" applyFont="1" applyAlignment="1">
      <alignment vertical="top" wrapText="1"/>
    </xf>
    <xf numFmtId="0" fontId="16" fillId="0" borderId="49" xfId="0" applyFont="1" applyBorder="1" applyAlignment="1">
      <alignment vertical="center"/>
    </xf>
    <xf numFmtId="0" fontId="53" fillId="20" borderId="17" xfId="0" applyFont="1" applyFill="1" applyBorder="1" applyAlignment="1">
      <alignment horizontal="center" vertical="center"/>
    </xf>
    <xf numFmtId="0" fontId="53" fillId="20" borderId="63" xfId="0" applyFont="1" applyFill="1" applyBorder="1" applyAlignment="1">
      <alignment horizontal="center" vertical="center"/>
    </xf>
    <xf numFmtId="0" fontId="53" fillId="20" borderId="18" xfId="0" applyFont="1" applyFill="1" applyBorder="1" applyAlignment="1">
      <alignment horizontal="center" vertical="center"/>
    </xf>
    <xf numFmtId="2" fontId="53" fillId="0" borderId="33" xfId="0" applyNumberFormat="1" applyFont="1" applyBorder="1" applyAlignment="1">
      <alignment horizontal="left" vertical="top"/>
    </xf>
    <xf numFmtId="0" fontId="68" fillId="0" borderId="19" xfId="0" applyFont="1" applyBorder="1" applyAlignment="1">
      <alignment vertical="top"/>
    </xf>
    <xf numFmtId="170" fontId="8" fillId="0" borderId="0" xfId="0" applyNumberFormat="1" applyFont="1" applyAlignment="1">
      <alignment horizontal="left" vertical="top"/>
    </xf>
    <xf numFmtId="2" fontId="53" fillId="0" borderId="43" xfId="0" applyNumberFormat="1" applyFont="1" applyBorder="1" applyAlignment="1">
      <alignment horizontal="left" vertical="top"/>
    </xf>
    <xf numFmtId="2" fontId="53" fillId="0" borderId="40" xfId="0" applyNumberFormat="1" applyFont="1" applyBorder="1" applyAlignment="1">
      <alignment horizontal="left" vertical="top"/>
    </xf>
    <xf numFmtId="2" fontId="53" fillId="0" borderId="6" xfId="0" applyNumberFormat="1" applyFont="1" applyBorder="1" applyAlignment="1">
      <alignment horizontal="left" vertical="top"/>
    </xf>
    <xf numFmtId="0" fontId="8" fillId="0" borderId="11" xfId="0" applyFont="1" applyBorder="1" applyAlignment="1">
      <alignment horizontal="left" vertical="top"/>
    </xf>
    <xf numFmtId="0" fontId="68" fillId="0" borderId="30" xfId="0" applyFont="1" applyBorder="1" applyAlignment="1">
      <alignment vertical="top"/>
    </xf>
    <xf numFmtId="0" fontId="8" fillId="0" borderId="0" xfId="0" applyFont="1" applyAlignment="1">
      <alignment vertical="top"/>
    </xf>
    <xf numFmtId="0" fontId="52" fillId="21" borderId="0" xfId="35" applyFont="1" applyFill="1" applyAlignment="1">
      <alignment horizontal="left" vertical="center"/>
    </xf>
    <xf numFmtId="0" fontId="8" fillId="0" borderId="30" xfId="0" applyFont="1" applyBorder="1" applyAlignment="1">
      <alignment horizontal="left" vertical="top"/>
    </xf>
    <xf numFmtId="0" fontId="54" fillId="0" borderId="42" xfId="2" applyFont="1" applyBorder="1" applyAlignment="1">
      <alignment vertical="top"/>
    </xf>
    <xf numFmtId="167" fontId="8" fillId="0" borderId="0" xfId="0" applyNumberFormat="1" applyFont="1" applyAlignment="1">
      <alignment horizontal="left" vertical="top"/>
    </xf>
    <xf numFmtId="0" fontId="54" fillId="0" borderId="51" xfId="16" applyFont="1" applyBorder="1" applyAlignment="1">
      <alignment horizontal="center" vertical="center"/>
    </xf>
    <xf numFmtId="0" fontId="54" fillId="0" borderId="36" xfId="2" applyFont="1" applyBorder="1" applyAlignment="1">
      <alignment horizontal="left" vertical="top" wrapText="1"/>
    </xf>
    <xf numFmtId="0" fontId="54" fillId="0" borderId="7" xfId="17" applyFont="1" applyBorder="1" applyAlignment="1" applyProtection="1">
      <alignment horizontal="center" vertical="center"/>
      <protection locked="0"/>
    </xf>
    <xf numFmtId="0" fontId="45" fillId="0" borderId="0" xfId="17" applyFont="1" applyAlignment="1" applyProtection="1">
      <alignment horizontal="left"/>
      <protection locked="0"/>
    </xf>
    <xf numFmtId="0" fontId="54" fillId="0" borderId="46" xfId="17" applyFont="1" applyBorder="1" applyAlignment="1" applyProtection="1">
      <alignment horizontal="center" vertical="center"/>
      <protection locked="0"/>
    </xf>
    <xf numFmtId="0" fontId="52" fillId="21" borderId="30" xfId="35" applyFont="1" applyFill="1" applyBorder="1" applyAlignment="1">
      <alignment horizontal="left" vertical="center"/>
    </xf>
    <xf numFmtId="183" fontId="53" fillId="9" borderId="43" xfId="0" applyNumberFormat="1" applyFont="1" applyFill="1" applyBorder="1" applyAlignment="1">
      <alignment horizontal="left" vertical="top"/>
    </xf>
    <xf numFmtId="183" fontId="53" fillId="9" borderId="40" xfId="0" applyNumberFormat="1" applyFont="1" applyFill="1" applyBorder="1" applyAlignment="1">
      <alignment horizontal="left" vertical="top"/>
    </xf>
    <xf numFmtId="183" fontId="53" fillId="9" borderId="6" xfId="0" applyNumberFormat="1" applyFont="1" applyFill="1" applyBorder="1" applyAlignment="1">
      <alignment horizontal="left" vertical="top"/>
    </xf>
    <xf numFmtId="0" fontId="7" fillId="0" borderId="0" xfId="0" applyFont="1" applyAlignment="1">
      <alignment vertical="top"/>
    </xf>
    <xf numFmtId="0" fontId="7" fillId="0" borderId="36" xfId="0" applyFont="1" applyBorder="1" applyAlignment="1">
      <alignment horizontal="left" vertical="top" wrapText="1"/>
    </xf>
    <xf numFmtId="0" fontId="10" fillId="0" borderId="0" xfId="0" applyFont="1" applyAlignment="1">
      <alignment horizontal="left" vertical="top"/>
    </xf>
    <xf numFmtId="0" fontId="7" fillId="0" borderId="30" xfId="0" applyFont="1" applyBorder="1" applyAlignment="1">
      <alignment horizontal="left" vertical="top"/>
    </xf>
    <xf numFmtId="168" fontId="53" fillId="9" borderId="40" xfId="0" applyNumberFormat="1" applyFont="1" applyFill="1" applyBorder="1" applyAlignment="1">
      <alignment horizontal="left" vertical="top"/>
    </xf>
    <xf numFmtId="168" fontId="53" fillId="9" borderId="6" xfId="0" applyNumberFormat="1" applyFont="1" applyFill="1" applyBorder="1" applyAlignment="1">
      <alignment horizontal="left" vertical="top"/>
    </xf>
    <xf numFmtId="0" fontId="45" fillId="0" borderId="0" xfId="17" applyFont="1" applyAlignment="1">
      <alignment horizontal="right"/>
    </xf>
    <xf numFmtId="0" fontId="46" fillId="0" borderId="6" xfId="0" applyFont="1" applyBorder="1" applyAlignment="1">
      <alignment horizontal="right"/>
    </xf>
    <xf numFmtId="0" fontId="46" fillId="0" borderId="0" xfId="0" applyFont="1" applyAlignment="1">
      <alignment horizontal="right"/>
    </xf>
    <xf numFmtId="0" fontId="7" fillId="0" borderId="19" xfId="0" applyFont="1" applyBorder="1" applyAlignment="1">
      <alignment horizontal="left" vertical="top"/>
    </xf>
    <xf numFmtId="0" fontId="53" fillId="18" borderId="71" xfId="0" applyFont="1" applyFill="1" applyBorder="1" applyAlignment="1">
      <alignment horizontal="left" vertical="center"/>
    </xf>
    <xf numFmtId="0" fontId="16" fillId="18" borderId="0" xfId="0" applyFont="1" applyFill="1" applyAlignment="1">
      <alignment vertical="center"/>
    </xf>
    <xf numFmtId="0" fontId="53" fillId="22" borderId="70" xfId="0" applyFont="1" applyFill="1" applyBorder="1" applyAlignment="1">
      <alignment horizontal="left" vertical="center"/>
    </xf>
    <xf numFmtId="0" fontId="16" fillId="22" borderId="38" xfId="0" applyFont="1" applyFill="1" applyBorder="1" applyAlignment="1">
      <alignment vertical="center"/>
    </xf>
    <xf numFmtId="0" fontId="16" fillId="23" borderId="0" xfId="0" applyFont="1" applyFill="1" applyAlignment="1">
      <alignment vertical="center"/>
    </xf>
    <xf numFmtId="0" fontId="16" fillId="23" borderId="38" xfId="0" applyFont="1" applyFill="1" applyBorder="1" applyAlignment="1">
      <alignment vertical="center"/>
    </xf>
    <xf numFmtId="0" fontId="53" fillId="22" borderId="36" xfId="0" applyFont="1" applyFill="1" applyBorder="1" applyAlignment="1" applyProtection="1">
      <alignment horizontal="left" vertical="center"/>
      <protection locked="0"/>
    </xf>
    <xf numFmtId="0" fontId="16" fillId="22" borderId="38" xfId="0" applyFont="1" applyFill="1" applyBorder="1" applyAlignment="1" applyProtection="1">
      <alignment vertical="center"/>
      <protection locked="0"/>
    </xf>
    <xf numFmtId="0" fontId="53" fillId="23" borderId="36" xfId="0" applyFont="1" applyFill="1" applyBorder="1" applyAlignment="1" applyProtection="1">
      <alignment horizontal="left" vertical="center"/>
      <protection locked="0"/>
    </xf>
    <xf numFmtId="0" fontId="16" fillId="23" borderId="38" xfId="0" applyFont="1" applyFill="1" applyBorder="1" applyAlignment="1" applyProtection="1">
      <alignment vertical="center"/>
      <protection locked="0"/>
    </xf>
    <xf numFmtId="0" fontId="53" fillId="24" borderId="36" xfId="0" applyFont="1" applyFill="1" applyBorder="1" applyAlignment="1" applyProtection="1">
      <alignment horizontal="left" vertical="center"/>
      <protection locked="0"/>
    </xf>
    <xf numFmtId="0" fontId="16" fillId="24" borderId="38" xfId="0" applyFont="1" applyFill="1" applyBorder="1" applyAlignment="1" applyProtection="1">
      <alignment vertical="center"/>
      <protection locked="0"/>
    </xf>
    <xf numFmtId="0" fontId="53" fillId="18" borderId="36" xfId="0" applyFont="1" applyFill="1" applyBorder="1" applyAlignment="1" applyProtection="1">
      <alignment horizontal="left" vertical="center"/>
      <protection locked="0"/>
    </xf>
    <xf numFmtId="0" fontId="16" fillId="18" borderId="38" xfId="0" applyFont="1" applyFill="1" applyBorder="1" applyAlignment="1" applyProtection="1">
      <alignment vertical="center"/>
      <protection locked="0"/>
    </xf>
    <xf numFmtId="0" fontId="53" fillId="23" borderId="36" xfId="0" applyFont="1" applyFill="1" applyBorder="1" applyAlignment="1" applyProtection="1">
      <alignment vertical="justify"/>
      <protection locked="0"/>
    </xf>
    <xf numFmtId="0" fontId="53" fillId="27" borderId="28" xfId="0" applyFont="1" applyFill="1" applyBorder="1" applyAlignment="1" applyProtection="1">
      <alignment horizontal="left" vertical="center"/>
      <protection locked="0"/>
    </xf>
    <xf numFmtId="0" fontId="16" fillId="27" borderId="65" xfId="0" applyFont="1" applyFill="1" applyBorder="1" applyAlignment="1" applyProtection="1">
      <alignment vertical="center"/>
      <protection locked="0"/>
    </xf>
    <xf numFmtId="0" fontId="53" fillId="27" borderId="65" xfId="0" applyFont="1" applyFill="1" applyBorder="1" applyAlignment="1" applyProtection="1">
      <alignment vertical="center"/>
      <protection locked="0"/>
    </xf>
    <xf numFmtId="0" fontId="53" fillId="25" borderId="36" xfId="0" applyFont="1" applyFill="1" applyBorder="1" applyAlignment="1" applyProtection="1">
      <alignment horizontal="left" vertical="center"/>
      <protection locked="0"/>
    </xf>
    <xf numFmtId="0" fontId="16" fillId="25" borderId="38" xfId="0" applyFont="1" applyFill="1" applyBorder="1" applyAlignment="1" applyProtection="1">
      <alignment vertical="center"/>
      <protection locked="0"/>
    </xf>
    <xf numFmtId="0" fontId="53" fillId="15" borderId="28" xfId="0" applyFont="1" applyFill="1" applyBorder="1" applyAlignment="1" applyProtection="1">
      <alignment horizontal="left" vertical="center"/>
      <protection locked="0"/>
    </xf>
    <xf numFmtId="0" fontId="16" fillId="15" borderId="65" xfId="0" applyFont="1" applyFill="1" applyBorder="1" applyProtection="1">
      <protection locked="0"/>
    </xf>
    <xf numFmtId="0" fontId="55" fillId="16" borderId="55" xfId="31" applyFont="1" applyFill="1" applyBorder="1" applyAlignment="1">
      <alignment horizontal="center" vertical="center"/>
    </xf>
    <xf numFmtId="0" fontId="55" fillId="16" borderId="26" xfId="31" applyFont="1" applyFill="1" applyBorder="1" applyAlignment="1">
      <alignment horizontal="center" vertical="center"/>
    </xf>
    <xf numFmtId="0" fontId="55" fillId="15" borderId="55" xfId="31" applyFont="1" applyFill="1" applyBorder="1" applyAlignment="1">
      <alignment horizontal="center" vertical="center"/>
    </xf>
    <xf numFmtId="0" fontId="55" fillId="15" borderId="26" xfId="17" applyFont="1" applyFill="1" applyBorder="1" applyAlignment="1">
      <alignment horizontal="center" vertical="center"/>
    </xf>
    <xf numFmtId="0" fontId="55" fillId="15" borderId="26" xfId="31" applyFont="1" applyFill="1" applyBorder="1" applyAlignment="1">
      <alignment horizontal="center" vertical="center"/>
    </xf>
    <xf numFmtId="0" fontId="53" fillId="28" borderId="36" xfId="0" applyFont="1" applyFill="1" applyBorder="1" applyAlignment="1" applyProtection="1">
      <alignment horizontal="left" vertical="center"/>
      <protection locked="0"/>
    </xf>
    <xf numFmtId="0" fontId="16" fillId="28" borderId="38" xfId="0" applyFont="1" applyFill="1" applyBorder="1" applyAlignment="1" applyProtection="1">
      <alignment vertical="center"/>
      <protection locked="0"/>
    </xf>
    <xf numFmtId="0" fontId="53" fillId="13" borderId="28" xfId="0" applyFont="1" applyFill="1" applyBorder="1" applyAlignment="1" applyProtection="1">
      <alignment horizontal="left" vertical="center"/>
      <protection locked="0"/>
    </xf>
    <xf numFmtId="0" fontId="16" fillId="13" borderId="65" xfId="0" applyFont="1" applyFill="1" applyBorder="1" applyAlignment="1" applyProtection="1">
      <alignment vertical="center"/>
      <protection locked="0"/>
    </xf>
    <xf numFmtId="0" fontId="16" fillId="22" borderId="38" xfId="0" applyFont="1" applyFill="1" applyBorder="1" applyProtection="1">
      <protection locked="0"/>
    </xf>
    <xf numFmtId="0" fontId="16" fillId="24" borderId="38" xfId="0" applyFont="1" applyFill="1" applyBorder="1" applyProtection="1">
      <protection locked="0"/>
    </xf>
    <xf numFmtId="0" fontId="55" fillId="17" borderId="72" xfId="31" applyFont="1" applyFill="1" applyBorder="1" applyAlignment="1">
      <alignment horizontal="center" vertical="center"/>
    </xf>
    <xf numFmtId="0" fontId="55" fillId="17" borderId="73" xfId="31" applyFont="1" applyFill="1" applyBorder="1" applyAlignment="1">
      <alignment horizontal="center" vertical="center"/>
    </xf>
    <xf numFmtId="0" fontId="55" fillId="29" borderId="26" xfId="31" applyFont="1" applyFill="1" applyBorder="1" applyAlignment="1">
      <alignment horizontal="center" vertical="center"/>
    </xf>
    <xf numFmtId="0" fontId="16" fillId="28" borderId="38" xfId="0" applyFont="1" applyFill="1" applyBorder="1" applyProtection="1">
      <protection locked="0"/>
    </xf>
    <xf numFmtId="0" fontId="16" fillId="22" borderId="38" xfId="0" applyFont="1" applyFill="1" applyBorder="1" applyAlignment="1" applyProtection="1">
      <alignment horizontal="left" vertical="center"/>
      <protection locked="0"/>
    </xf>
    <xf numFmtId="0" fontId="16" fillId="25" borderId="38" xfId="0" applyFont="1" applyFill="1" applyBorder="1" applyAlignment="1" applyProtection="1">
      <alignment horizontal="left" vertical="center"/>
      <protection locked="0"/>
    </xf>
    <xf numFmtId="0" fontId="53" fillId="15" borderId="65" xfId="0" applyFont="1" applyFill="1" applyBorder="1" applyAlignment="1" applyProtection="1">
      <alignment vertical="center"/>
      <protection locked="0"/>
    </xf>
    <xf numFmtId="0" fontId="55" fillId="15" borderId="12" xfId="17" applyFont="1" applyFill="1" applyBorder="1" applyAlignment="1">
      <alignment horizontal="center" vertical="center"/>
    </xf>
    <xf numFmtId="170" fontId="6" fillId="0" borderId="30" xfId="0" applyNumberFormat="1" applyFont="1" applyBorder="1" applyAlignment="1">
      <alignment horizontal="left" vertical="top" wrapText="1"/>
    </xf>
    <xf numFmtId="170" fontId="6" fillId="0" borderId="0" xfId="0" applyNumberFormat="1" applyFont="1" applyAlignment="1">
      <alignment horizontal="left" vertical="top" wrapText="1"/>
    </xf>
    <xf numFmtId="170" fontId="6" fillId="0" borderId="0" xfId="0" applyNumberFormat="1" applyFont="1" applyAlignment="1">
      <alignment horizontal="left" vertical="top"/>
    </xf>
    <xf numFmtId="0" fontId="16" fillId="23" borderId="38" xfId="0" applyFont="1" applyFill="1" applyBorder="1" applyAlignment="1" applyProtection="1">
      <alignment horizontal="left" vertical="center"/>
      <protection locked="0"/>
    </xf>
    <xf numFmtId="0" fontId="53" fillId="0" borderId="54" xfId="0" applyFont="1" applyBorder="1" applyAlignment="1" applyProtection="1">
      <alignment horizontal="left" vertical="center"/>
      <protection locked="0"/>
    </xf>
    <xf numFmtId="0" fontId="53" fillId="0" borderId="65" xfId="0" applyFont="1" applyBorder="1" applyAlignment="1" applyProtection="1">
      <alignment vertical="center"/>
      <protection locked="0"/>
    </xf>
    <xf numFmtId="0" fontId="53" fillId="18" borderId="0" xfId="0" applyFont="1" applyFill="1" applyAlignment="1" applyProtection="1">
      <alignment horizontal="left" vertical="center"/>
      <protection locked="0"/>
    </xf>
    <xf numFmtId="0" fontId="5" fillId="0" borderId="22" xfId="0" applyFont="1" applyBorder="1" applyAlignment="1">
      <alignment horizontal="center" vertical="center"/>
    </xf>
    <xf numFmtId="0" fontId="5" fillId="0" borderId="52" xfId="0" applyFont="1" applyBorder="1" applyAlignment="1">
      <alignment horizontal="center" vertical="center"/>
    </xf>
    <xf numFmtId="0" fontId="15" fillId="0" borderId="37" xfId="0" applyFont="1" applyBorder="1" applyAlignment="1">
      <alignment horizontal="left" vertical="top"/>
    </xf>
    <xf numFmtId="184" fontId="53" fillId="0" borderId="21" xfId="35" applyNumberFormat="1" applyFont="1" applyFill="1" applyBorder="1" applyAlignment="1">
      <alignment horizontal="left" vertical="top"/>
    </xf>
    <xf numFmtId="0" fontId="53" fillId="0" borderId="6" xfId="0" applyFont="1" applyBorder="1" applyAlignment="1">
      <alignment vertical="top"/>
    </xf>
    <xf numFmtId="167" fontId="15" fillId="0" borderId="0" xfId="0" applyNumberFormat="1" applyFont="1" applyAlignment="1">
      <alignment horizontal="left" vertical="top"/>
    </xf>
    <xf numFmtId="0" fontId="15" fillId="0" borderId="11" xfId="0" applyFont="1" applyBorder="1" applyAlignment="1">
      <alignment horizontal="left" vertical="top"/>
    </xf>
    <xf numFmtId="0" fontId="15" fillId="0" borderId="36" xfId="0" applyFont="1" applyBorder="1" applyAlignment="1">
      <alignment vertical="top" wrapText="1"/>
    </xf>
    <xf numFmtId="0" fontId="0" fillId="0" borderId="1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65" xfId="0" applyBorder="1" applyAlignment="1" applyProtection="1">
      <alignment horizontal="center"/>
      <protection locked="0"/>
    </xf>
    <xf numFmtId="0" fontId="0" fillId="0" borderId="55" xfId="0" applyBorder="1" applyAlignment="1" applyProtection="1">
      <alignment horizontal="center"/>
      <protection locked="0"/>
    </xf>
    <xf numFmtId="1" fontId="0" fillId="0" borderId="50" xfId="0" applyNumberFormat="1" applyBorder="1" applyAlignment="1" applyProtection="1">
      <alignment horizontal="center"/>
      <protection locked="0"/>
    </xf>
    <xf numFmtId="1" fontId="0" fillId="0" borderId="7" xfId="0" applyNumberFormat="1" applyBorder="1" applyAlignment="1" applyProtection="1">
      <alignment horizontal="center"/>
      <protection locked="0"/>
    </xf>
    <xf numFmtId="1" fontId="0" fillId="0" borderId="27" xfId="0" applyNumberFormat="1" applyBorder="1" applyAlignment="1" applyProtection="1">
      <alignment horizontal="center"/>
      <protection locked="0"/>
    </xf>
    <xf numFmtId="0" fontId="0" fillId="0" borderId="28" xfId="0" applyBorder="1" applyAlignment="1">
      <alignment vertical="center" wrapText="1"/>
    </xf>
    <xf numFmtId="0" fontId="0" fillId="0" borderId="73" xfId="0" applyBorder="1" applyAlignment="1" applyProtection="1">
      <alignment horizontal="center"/>
      <protection locked="0"/>
    </xf>
    <xf numFmtId="14" fontId="0" fillId="0" borderId="63" xfId="0" applyNumberFormat="1" applyBorder="1" applyAlignment="1" applyProtection="1">
      <alignment horizontal="center"/>
      <protection locked="0"/>
    </xf>
    <xf numFmtId="0" fontId="0" fillId="0" borderId="68" xfId="0" applyBorder="1" applyAlignment="1">
      <alignment vertical="center" wrapText="1"/>
    </xf>
    <xf numFmtId="0" fontId="72" fillId="0" borderId="0" xfId="0" applyFont="1"/>
    <xf numFmtId="0" fontId="5" fillId="0" borderId="36" xfId="0" applyFont="1" applyBorder="1" applyAlignment="1">
      <alignment vertical="top"/>
    </xf>
    <xf numFmtId="0" fontId="5" fillId="0" borderId="0" xfId="0" applyFont="1" applyAlignment="1">
      <alignment horizontal="left" vertical="top"/>
    </xf>
    <xf numFmtId="0" fontId="5" fillId="0" borderId="19" xfId="0" applyFont="1" applyBorder="1" applyAlignment="1">
      <alignment horizontal="left" vertical="top"/>
    </xf>
    <xf numFmtId="0" fontId="5" fillId="0" borderId="11" xfId="0" applyFont="1" applyBorder="1" applyAlignment="1">
      <alignment horizontal="left" vertical="top"/>
    </xf>
    <xf numFmtId="0" fontId="4" fillId="0" borderId="0" xfId="0" applyFont="1" applyAlignment="1">
      <alignment vertical="top"/>
    </xf>
    <xf numFmtId="170" fontId="3" fillId="0" borderId="30" xfId="0" applyNumberFormat="1" applyFont="1" applyBorder="1" applyAlignment="1">
      <alignment horizontal="left" vertical="top"/>
    </xf>
    <xf numFmtId="167" fontId="16" fillId="0" borderId="42" xfId="0" applyNumberFormat="1" applyFont="1" applyBorder="1" applyAlignment="1">
      <alignment horizontal="left" vertical="top"/>
    </xf>
    <xf numFmtId="0" fontId="2" fillId="0" borderId="30" xfId="0" applyFont="1" applyBorder="1" applyAlignment="1">
      <alignment horizontal="left" vertical="top"/>
    </xf>
    <xf numFmtId="0" fontId="13" fillId="0" borderId="38" xfId="0" applyFont="1" applyBorder="1" applyAlignment="1">
      <alignment horizontal="left" vertical="top"/>
    </xf>
    <xf numFmtId="0" fontId="1" fillId="0" borderId="19" xfId="0" applyFont="1" applyBorder="1" applyAlignment="1">
      <alignment horizontal="left" vertical="top"/>
    </xf>
    <xf numFmtId="0" fontId="15" fillId="0" borderId="8" xfId="0" applyFont="1" applyBorder="1" applyAlignment="1">
      <alignment vertical="top"/>
    </xf>
    <xf numFmtId="0" fontId="15" fillId="0" borderId="54" xfId="0" applyFont="1" applyBorder="1" applyAlignment="1">
      <alignment vertical="top" wrapText="1"/>
    </xf>
    <xf numFmtId="0" fontId="53" fillId="0" borderId="36" xfId="0" applyFont="1" applyBorder="1" applyAlignment="1" applyProtection="1">
      <alignment horizontal="center" vertical="center"/>
      <protection locked="0"/>
    </xf>
    <xf numFmtId="0" fontId="58" fillId="0" borderId="38" xfId="35" applyFont="1" applyFill="1" applyBorder="1" applyAlignment="1" applyProtection="1">
      <alignment horizontal="center" vertical="center"/>
      <protection locked="0"/>
    </xf>
    <xf numFmtId="0" fontId="46" fillId="0" borderId="11" xfId="0" applyFont="1" applyBorder="1" applyProtection="1">
      <protection locked="0"/>
    </xf>
    <xf numFmtId="0" fontId="46" fillId="0" borderId="0" xfId="0" applyFont="1" applyProtection="1">
      <protection locked="0"/>
    </xf>
    <xf numFmtId="0" fontId="46" fillId="0" borderId="19" xfId="0" applyFont="1" applyBorder="1" applyProtection="1">
      <protection locked="0"/>
    </xf>
    <xf numFmtId="0" fontId="39" fillId="0" borderId="0" xfId="0" applyFont="1" applyAlignment="1">
      <alignment horizontal="left" vertical="top" wrapText="1"/>
    </xf>
    <xf numFmtId="0" fontId="39" fillId="0" borderId="7" xfId="0" applyFont="1" applyBorder="1" applyAlignment="1">
      <alignment horizontal="left" vertical="top" wrapText="1"/>
    </xf>
    <xf numFmtId="0" fontId="25" fillId="0" borderId="9" xfId="0" applyFont="1" applyBorder="1" applyAlignment="1">
      <alignment horizontal="left" vertical="top" wrapText="1"/>
    </xf>
    <xf numFmtId="0" fontId="39" fillId="0" borderId="9" xfId="0" applyFont="1" applyBorder="1" applyAlignment="1">
      <alignment horizontal="left" vertical="top" wrapText="1"/>
    </xf>
    <xf numFmtId="0" fontId="39" fillId="0" borderId="27" xfId="0" applyFont="1" applyBorder="1" applyAlignment="1">
      <alignment horizontal="left" vertical="top" wrapText="1"/>
    </xf>
    <xf numFmtId="0" fontId="49" fillId="24" borderId="0" xfId="35" applyFont="1" applyFill="1" applyAlignment="1">
      <alignment horizontal="left" vertical="top"/>
    </xf>
    <xf numFmtId="0" fontId="49" fillId="24" borderId="7" xfId="35" applyFont="1" applyFill="1" applyBorder="1" applyAlignment="1">
      <alignment horizontal="left" vertical="top"/>
    </xf>
    <xf numFmtId="0" fontId="49" fillId="25" borderId="0" xfId="35" applyFont="1" applyFill="1" applyAlignment="1">
      <alignment horizontal="left" vertical="top" wrapText="1"/>
    </xf>
    <xf numFmtId="0" fontId="49" fillId="25" borderId="0" xfId="35" applyFont="1" applyFill="1" applyAlignment="1">
      <alignment horizontal="left" vertical="top"/>
    </xf>
    <xf numFmtId="0" fontId="49" fillId="25" borderId="7" xfId="35" applyFont="1" applyFill="1" applyBorder="1" applyAlignment="1">
      <alignment horizontal="left" vertical="top"/>
    </xf>
    <xf numFmtId="0" fontId="49" fillId="23" borderId="0" xfId="35" applyFont="1" applyFill="1" applyAlignment="1">
      <alignment horizontal="left" vertical="top"/>
    </xf>
    <xf numFmtId="0" fontId="49" fillId="23" borderId="7" xfId="35" applyFont="1" applyFill="1" applyBorder="1" applyAlignment="1">
      <alignment horizontal="left" vertical="top"/>
    </xf>
    <xf numFmtId="0" fontId="44" fillId="0" borderId="0" xfId="0" applyFont="1" applyAlignment="1">
      <alignment horizontal="justify" vertical="top"/>
    </xf>
    <xf numFmtId="0" fontId="44" fillId="0" borderId="7" xfId="0" applyFont="1" applyBorder="1" applyAlignment="1">
      <alignment horizontal="justify" vertical="top"/>
    </xf>
    <xf numFmtId="0" fontId="45" fillId="0" borderId="6" xfId="17" applyFont="1" applyBorder="1" applyAlignment="1">
      <alignment horizontal="right" wrapText="1"/>
    </xf>
    <xf numFmtId="0" fontId="45" fillId="0" borderId="0" xfId="17" applyFont="1" applyAlignment="1">
      <alignment horizontal="right" wrapText="1"/>
    </xf>
    <xf numFmtId="0" fontId="45" fillId="0" borderId="19" xfId="17" applyFont="1" applyBorder="1" applyAlignment="1" applyProtection="1">
      <alignment horizontal="left"/>
      <protection locked="0"/>
    </xf>
    <xf numFmtId="0" fontId="46" fillId="0" borderId="30" xfId="0" applyFont="1" applyBorder="1" applyAlignment="1" applyProtection="1">
      <alignment horizontal="left"/>
      <protection locked="0"/>
    </xf>
    <xf numFmtId="0" fontId="45" fillId="0" borderId="3" xfId="17" applyFont="1" applyBorder="1" applyAlignment="1">
      <alignment horizontal="right"/>
    </xf>
    <xf numFmtId="0" fontId="45" fillId="0" borderId="4" xfId="17" applyFont="1" applyBorder="1" applyAlignment="1">
      <alignment horizontal="right"/>
    </xf>
    <xf numFmtId="0" fontId="45" fillId="0" borderId="6" xfId="17" applyFont="1" applyBorder="1" applyAlignment="1">
      <alignment horizontal="right"/>
    </xf>
    <xf numFmtId="0" fontId="45" fillId="0" borderId="0" xfId="17" applyFont="1" applyAlignment="1">
      <alignment horizontal="right"/>
    </xf>
    <xf numFmtId="0" fontId="46" fillId="0" borderId="6" xfId="0" applyFont="1" applyBorder="1" applyAlignment="1">
      <alignment horizontal="right"/>
    </xf>
    <xf numFmtId="0" fontId="46" fillId="0" borderId="0" xfId="0" applyFont="1" applyAlignment="1">
      <alignment horizontal="right"/>
    </xf>
    <xf numFmtId="0" fontId="45" fillId="0" borderId="30" xfId="17" applyFont="1" applyBorder="1" applyAlignment="1" applyProtection="1">
      <alignment horizontal="left"/>
      <protection locked="0"/>
    </xf>
    <xf numFmtId="0" fontId="45" fillId="0" borderId="30" xfId="17" applyFont="1" applyBorder="1" applyAlignment="1" applyProtection="1">
      <alignment horizontal="center"/>
      <protection locked="0"/>
    </xf>
    <xf numFmtId="0" fontId="46" fillId="0" borderId="30" xfId="0" applyFont="1" applyBorder="1" applyAlignment="1" applyProtection="1">
      <alignment horizontal="center"/>
      <protection locked="0"/>
    </xf>
    <xf numFmtId="0" fontId="45" fillId="0" borderId="0" xfId="17" applyFont="1" applyAlignment="1" applyProtection="1">
      <alignment horizontal="left"/>
      <protection locked="0"/>
    </xf>
    <xf numFmtId="0" fontId="45" fillId="0" borderId="4" xfId="17" applyFont="1" applyBorder="1" applyAlignment="1">
      <alignment horizontal="left"/>
    </xf>
    <xf numFmtId="0" fontId="46" fillId="0" borderId="0" xfId="0" applyFont="1" applyAlignment="1" applyProtection="1">
      <alignment horizontal="left"/>
      <protection locked="0"/>
    </xf>
    <xf numFmtId="0" fontId="31" fillId="0" borderId="0" xfId="17" applyFont="1" applyAlignment="1">
      <alignment horizontal="left" vertical="top" wrapText="1"/>
    </xf>
    <xf numFmtId="0" fontId="50" fillId="0" borderId="0" xfId="17" applyFont="1" applyAlignment="1">
      <alignment horizontal="left" vertical="top" wrapText="1"/>
    </xf>
    <xf numFmtId="189" fontId="45" fillId="0" borderId="19" xfId="17" applyNumberFormat="1" applyFont="1" applyBorder="1" applyAlignment="1" applyProtection="1">
      <alignment horizontal="left"/>
      <protection locked="0"/>
    </xf>
    <xf numFmtId="0" fontId="51" fillId="0" borderId="17" xfId="0" applyFont="1" applyBorder="1" applyAlignment="1">
      <alignment horizontal="left" vertical="center"/>
    </xf>
    <xf numFmtId="0" fontId="51" fillId="0" borderId="62" xfId="0" applyFont="1" applyBorder="1" applyAlignment="1">
      <alignment horizontal="left" vertical="center"/>
    </xf>
    <xf numFmtId="0" fontId="51" fillId="0" borderId="63" xfId="0" applyFont="1" applyBorder="1" applyAlignment="1">
      <alignment horizontal="left" vertical="center"/>
    </xf>
    <xf numFmtId="0" fontId="51" fillId="0" borderId="64" xfId="0" applyFont="1" applyBorder="1" applyAlignment="1">
      <alignment horizontal="left" vertical="center"/>
    </xf>
    <xf numFmtId="0" fontId="51" fillId="0" borderId="18" xfId="0" applyFont="1" applyBorder="1" applyAlignment="1">
      <alignment horizontal="left" vertical="center"/>
    </xf>
    <xf numFmtId="0" fontId="51" fillId="0" borderId="25" xfId="0" applyFont="1" applyBorder="1" applyAlignment="1">
      <alignment horizontal="left" vertical="center"/>
    </xf>
    <xf numFmtId="0" fontId="51" fillId="0" borderId="56" xfId="0" applyFont="1" applyBorder="1" applyAlignment="1">
      <alignment horizontal="left" vertical="center"/>
    </xf>
    <xf numFmtId="0" fontId="51" fillId="0" borderId="12" xfId="0" applyFont="1" applyBorder="1" applyAlignment="1">
      <alignment horizontal="left" vertical="center"/>
    </xf>
    <xf numFmtId="0" fontId="51" fillId="0" borderId="55" xfId="0" applyFont="1" applyBorder="1" applyAlignment="1">
      <alignment horizontal="left" vertical="center"/>
    </xf>
    <xf numFmtId="0" fontId="51" fillId="0" borderId="26" xfId="0" applyFont="1" applyBorder="1" applyAlignment="1">
      <alignment horizontal="left" vertical="center"/>
    </xf>
    <xf numFmtId="0" fontId="51" fillId="0" borderId="3" xfId="0" applyFont="1" applyBorder="1" applyAlignment="1">
      <alignment horizontal="left" vertical="center"/>
    </xf>
    <xf numFmtId="0" fontId="51" fillId="0" borderId="4" xfId="0" applyFont="1" applyBorder="1" applyAlignment="1">
      <alignment horizontal="left" vertical="center"/>
    </xf>
    <xf numFmtId="0" fontId="51" fillId="0" borderId="5" xfId="0" applyFont="1" applyBorder="1" applyAlignment="1">
      <alignment horizontal="left" vertical="center"/>
    </xf>
    <xf numFmtId="0" fontId="51" fillId="0" borderId="6" xfId="0" applyFont="1" applyBorder="1" applyAlignment="1">
      <alignment horizontal="left" vertical="center"/>
    </xf>
    <xf numFmtId="0" fontId="51" fillId="0" borderId="0" xfId="0" applyFont="1" applyAlignment="1">
      <alignment horizontal="left" vertical="center"/>
    </xf>
    <xf numFmtId="0" fontId="51" fillId="0" borderId="7" xfId="0" applyFont="1" applyBorder="1" applyAlignment="1">
      <alignment horizontal="left" vertical="center"/>
    </xf>
    <xf numFmtId="0" fontId="45" fillId="0" borderId="3" xfId="17" applyFont="1" applyBorder="1" applyAlignment="1">
      <alignment vertical="top" wrapText="1"/>
    </xf>
    <xf numFmtId="0" fontId="45" fillId="0" borderId="4" xfId="17" applyFont="1" applyBorder="1" applyAlignment="1">
      <alignment vertical="top" wrapText="1"/>
    </xf>
    <xf numFmtId="0" fontId="45" fillId="0" borderId="5" xfId="17" applyFont="1" applyBorder="1" applyAlignment="1">
      <alignment vertical="top" wrapText="1"/>
    </xf>
    <xf numFmtId="0" fontId="45" fillId="0" borderId="8" xfId="17" applyFont="1" applyBorder="1" applyAlignment="1">
      <alignment vertical="top" wrapText="1"/>
    </xf>
    <xf numFmtId="0" fontId="45" fillId="0" borderId="9" xfId="17" applyFont="1" applyBorder="1" applyAlignment="1">
      <alignment vertical="top" wrapText="1"/>
    </xf>
    <xf numFmtId="0" fontId="45" fillId="0" borderId="27" xfId="17" applyFont="1" applyBorder="1" applyAlignment="1">
      <alignment vertical="top" wrapText="1"/>
    </xf>
    <xf numFmtId="1" fontId="46" fillId="0" borderId="47" xfId="0" applyNumberFormat="1" applyFont="1" applyBorder="1" applyAlignment="1">
      <alignment horizontal="center" vertical="center"/>
    </xf>
    <xf numFmtId="1" fontId="46" fillId="0" borderId="50" xfId="0" applyNumberFormat="1" applyFont="1" applyBorder="1" applyAlignment="1">
      <alignment horizontal="center" vertical="center"/>
    </xf>
    <xf numFmtId="0" fontId="46" fillId="0" borderId="47" xfId="0" applyFont="1" applyBorder="1" applyAlignment="1">
      <alignment horizontal="right" vertical="center"/>
    </xf>
    <xf numFmtId="0" fontId="46" fillId="0" borderId="48" xfId="0" applyFont="1" applyBorder="1" applyAlignment="1">
      <alignment horizontal="right" vertical="center"/>
    </xf>
    <xf numFmtId="0" fontId="46" fillId="0" borderId="50" xfId="0" applyFont="1" applyBorder="1" applyAlignment="1">
      <alignment horizontal="right" vertical="center"/>
    </xf>
    <xf numFmtId="0" fontId="46" fillId="0" borderId="6" xfId="0" applyFont="1" applyBorder="1" applyAlignment="1">
      <alignment horizontal="right" wrapText="1"/>
    </xf>
    <xf numFmtId="0" fontId="46" fillId="0" borderId="0" xfId="0" applyFont="1" applyAlignment="1">
      <alignment horizontal="right" wrapText="1"/>
    </xf>
    <xf numFmtId="0" fontId="46" fillId="0" borderId="17" xfId="0" applyFont="1" applyBorder="1" applyAlignment="1">
      <alignment horizontal="center" vertical="center" wrapText="1"/>
    </xf>
    <xf numFmtId="0" fontId="46" fillId="0" borderId="18" xfId="0" applyFont="1" applyBorder="1" applyAlignment="1">
      <alignment horizontal="center" vertical="center" wrapText="1"/>
    </xf>
    <xf numFmtId="0" fontId="54" fillId="0" borderId="31" xfId="17" applyFont="1" applyBorder="1" applyAlignment="1" applyProtection="1">
      <alignment horizontal="center" vertical="center"/>
      <protection locked="0"/>
    </xf>
    <xf numFmtId="0" fontId="54" fillId="0" borderId="46" xfId="17" applyFont="1" applyBorder="1" applyAlignment="1" applyProtection="1">
      <alignment horizontal="center" vertical="center"/>
      <protection locked="0"/>
    </xf>
    <xf numFmtId="0" fontId="16" fillId="0" borderId="51" xfId="35" applyFont="1" applyFill="1" applyBorder="1" applyAlignment="1">
      <alignment horizontal="center" vertical="center"/>
    </xf>
    <xf numFmtId="0" fontId="16" fillId="0" borderId="30" xfId="35" applyFont="1" applyFill="1" applyBorder="1" applyAlignment="1">
      <alignment horizontal="center" vertical="center"/>
    </xf>
    <xf numFmtId="0" fontId="16" fillId="0" borderId="53" xfId="35" applyFont="1" applyFill="1" applyBorder="1" applyAlignment="1">
      <alignment horizontal="center" vertical="center"/>
    </xf>
    <xf numFmtId="0" fontId="54" fillId="0" borderId="14" xfId="17" applyFont="1" applyBorder="1" applyAlignment="1" applyProtection="1">
      <alignment horizontal="center" vertical="center"/>
      <protection locked="0"/>
    </xf>
    <xf numFmtId="0" fontId="54" fillId="0" borderId="60" xfId="17" applyFont="1" applyBorder="1" applyAlignment="1" applyProtection="1">
      <alignment horizontal="center" vertical="center"/>
      <protection locked="0"/>
    </xf>
    <xf numFmtId="0" fontId="54" fillId="0" borderId="52" xfId="17" applyFont="1" applyBorder="1" applyAlignment="1" applyProtection="1">
      <alignment horizontal="center" vertical="center"/>
      <protection locked="0"/>
    </xf>
    <xf numFmtId="0" fontId="54" fillId="0" borderId="0" xfId="2" applyFont="1" applyAlignment="1">
      <alignment horizontal="left" vertical="top" wrapText="1"/>
    </xf>
    <xf numFmtId="0" fontId="54" fillId="0" borderId="36" xfId="2" applyFont="1" applyBorder="1" applyAlignment="1">
      <alignment horizontal="left" vertical="top" wrapText="1"/>
    </xf>
    <xf numFmtId="0" fontId="54" fillId="0" borderId="30" xfId="2" applyFont="1" applyBorder="1" applyAlignment="1">
      <alignment horizontal="left" vertical="top" wrapText="1"/>
    </xf>
    <xf numFmtId="0" fontId="54" fillId="0" borderId="41" xfId="2" applyFont="1" applyBorder="1" applyAlignment="1">
      <alignment horizontal="left" vertical="top" wrapText="1"/>
    </xf>
    <xf numFmtId="0" fontId="16" fillId="0" borderId="0" xfId="0" applyFont="1" applyAlignment="1">
      <alignment horizontal="left" vertical="top" wrapText="1"/>
    </xf>
    <xf numFmtId="0" fontId="16" fillId="0" borderId="36" xfId="0" applyFont="1" applyBorder="1" applyAlignment="1">
      <alignment horizontal="left" vertical="top" wrapText="1"/>
    </xf>
    <xf numFmtId="0" fontId="16" fillId="0" borderId="37" xfId="35" applyFont="1" applyFill="1" applyBorder="1" applyAlignment="1">
      <alignment horizontal="center" vertical="center"/>
    </xf>
    <xf numFmtId="0" fontId="16" fillId="0" borderId="19" xfId="35" applyFont="1" applyFill="1" applyBorder="1" applyAlignment="1">
      <alignment horizontal="center" vertical="center"/>
    </xf>
    <xf numFmtId="0" fontId="16" fillId="0" borderId="20" xfId="35" applyFont="1" applyFill="1" applyBorder="1" applyAlignment="1">
      <alignment horizontal="center" vertical="center"/>
    </xf>
    <xf numFmtId="167" fontId="9" fillId="0" borderId="0" xfId="0" applyNumberFormat="1" applyFont="1" applyAlignment="1">
      <alignment horizontal="left" vertical="top" wrapText="1"/>
    </xf>
    <xf numFmtId="167" fontId="16" fillId="0" borderId="36" xfId="0" applyNumberFormat="1" applyFont="1" applyBorder="1" applyAlignment="1">
      <alignment horizontal="left" vertical="top" wrapText="1"/>
    </xf>
    <xf numFmtId="0" fontId="54" fillId="0" borderId="19" xfId="2" applyFont="1" applyBorder="1" applyAlignment="1">
      <alignment horizontal="left" vertical="top" wrapText="1"/>
    </xf>
    <xf numFmtId="0" fontId="54" fillId="0" borderId="42" xfId="2" applyFont="1" applyBorder="1" applyAlignment="1">
      <alignment horizontal="left" vertical="top" wrapText="1"/>
    </xf>
    <xf numFmtId="0" fontId="54" fillId="0" borderId="37" xfId="17" applyFont="1" applyBorder="1" applyAlignment="1">
      <alignment horizontal="center" vertical="center"/>
    </xf>
    <xf numFmtId="0" fontId="54" fillId="0" borderId="19" xfId="17" applyFont="1" applyBorder="1" applyAlignment="1">
      <alignment horizontal="center" vertical="center"/>
    </xf>
    <xf numFmtId="0" fontId="54" fillId="0" borderId="20" xfId="17" applyFont="1" applyBorder="1" applyAlignment="1">
      <alignment horizontal="center" vertical="center"/>
    </xf>
    <xf numFmtId="0" fontId="54" fillId="0" borderId="51" xfId="16" applyFont="1" applyBorder="1" applyAlignment="1">
      <alignment horizontal="center" vertical="center"/>
    </xf>
    <xf numFmtId="0" fontId="54" fillId="0" borderId="30" xfId="16" applyFont="1" applyBorder="1" applyAlignment="1">
      <alignment horizontal="center" vertical="center"/>
    </xf>
    <xf numFmtId="0" fontId="54" fillId="0" borderId="53" xfId="16" applyFont="1" applyBorder="1" applyAlignment="1">
      <alignment horizontal="center" vertical="center"/>
    </xf>
    <xf numFmtId="0" fontId="52" fillId="21" borderId="33" xfId="35" applyFont="1" applyFill="1" applyBorder="1" applyAlignment="1">
      <alignment horizontal="justify" vertical="center"/>
    </xf>
    <xf numFmtId="0" fontId="52" fillId="21" borderId="30" xfId="35" applyFont="1" applyFill="1" applyBorder="1" applyAlignment="1">
      <alignment horizontal="justify" vertical="center"/>
    </xf>
    <xf numFmtId="0" fontId="52" fillId="21" borderId="19" xfId="35" applyFont="1" applyFill="1" applyBorder="1" applyAlignment="1">
      <alignment horizontal="justify" vertical="center"/>
    </xf>
    <xf numFmtId="0" fontId="52" fillId="21" borderId="20" xfId="35" applyFont="1" applyFill="1" applyBorder="1" applyAlignment="1">
      <alignment horizontal="justify" vertical="center"/>
    </xf>
    <xf numFmtId="0" fontId="16" fillId="0" borderId="19" xfId="0" applyFont="1" applyBorder="1" applyAlignment="1">
      <alignment horizontal="left" vertical="top" wrapText="1"/>
    </xf>
    <xf numFmtId="0" fontId="16" fillId="0" borderId="42" xfId="0" applyFont="1" applyBorder="1" applyAlignment="1">
      <alignment horizontal="left" vertical="top" wrapText="1"/>
    </xf>
    <xf numFmtId="0" fontId="54" fillId="0" borderId="39" xfId="16" applyFont="1" applyBorder="1" applyAlignment="1">
      <alignment horizontal="center" vertical="center"/>
    </xf>
    <xf numFmtId="0" fontId="54" fillId="0" borderId="59" xfId="17" applyFont="1" applyBorder="1" applyAlignment="1" applyProtection="1">
      <alignment horizontal="center" vertical="center"/>
      <protection locked="0"/>
    </xf>
    <xf numFmtId="0" fontId="54" fillId="0" borderId="53" xfId="17" applyFont="1" applyBorder="1" applyAlignment="1" applyProtection="1">
      <alignment horizontal="center" vertical="center"/>
      <protection locked="0"/>
    </xf>
    <xf numFmtId="0" fontId="54" fillId="0" borderId="11" xfId="3" applyFont="1" applyBorder="1" applyAlignment="1">
      <alignment horizontal="left" vertical="top" wrapText="1"/>
    </xf>
    <xf numFmtId="0" fontId="54" fillId="0" borderId="44" xfId="3" applyFont="1" applyBorder="1" applyAlignment="1">
      <alignment horizontal="left" vertical="top" wrapText="1"/>
    </xf>
    <xf numFmtId="0" fontId="54" fillId="0" borderId="0" xfId="2" applyFont="1" applyAlignment="1">
      <alignment horizontal="justify" vertical="top" wrapText="1"/>
    </xf>
    <xf numFmtId="0" fontId="54" fillId="0" borderId="36" xfId="2" applyFont="1" applyBorder="1" applyAlignment="1">
      <alignment horizontal="justify" vertical="top" wrapText="1"/>
    </xf>
    <xf numFmtId="0" fontId="52" fillId="21" borderId="32" xfId="35" applyFont="1" applyFill="1" applyBorder="1" applyAlignment="1">
      <alignment horizontal="left" vertical="center"/>
    </xf>
    <xf numFmtId="0" fontId="52" fillId="21" borderId="15" xfId="35" applyFont="1" applyFill="1" applyBorder="1" applyAlignment="1">
      <alignment horizontal="left" vertical="center"/>
    </xf>
    <xf numFmtId="0" fontId="52" fillId="21" borderId="16" xfId="35" applyFont="1" applyFill="1" applyBorder="1" applyAlignment="1">
      <alignment horizontal="left" vertical="center"/>
    </xf>
    <xf numFmtId="0" fontId="54" fillId="0" borderId="11" xfId="17" applyFont="1" applyBorder="1" applyAlignment="1">
      <alignment horizontal="center" vertical="center"/>
    </xf>
    <xf numFmtId="0" fontId="54" fillId="0" borderId="59" xfId="17" applyFont="1" applyBorder="1" applyAlignment="1">
      <alignment horizontal="center" vertical="center"/>
    </xf>
    <xf numFmtId="0" fontId="16" fillId="0" borderId="49" xfId="35" applyFont="1" applyFill="1" applyBorder="1" applyAlignment="1">
      <alignment horizontal="center" vertical="top"/>
    </xf>
    <xf numFmtId="0" fontId="16" fillId="0" borderId="0" xfId="35" applyFont="1" applyFill="1" applyAlignment="1">
      <alignment horizontal="center" vertical="top"/>
    </xf>
    <xf numFmtId="0" fontId="16" fillId="0" borderId="7" xfId="35" applyFont="1" applyFill="1" applyBorder="1" applyAlignment="1">
      <alignment horizontal="center" vertical="top"/>
    </xf>
    <xf numFmtId="0" fontId="54" fillId="0" borderId="37" xfId="17" applyFont="1" applyBorder="1" applyAlignment="1" applyProtection="1">
      <alignment horizontal="center" vertical="center"/>
      <protection locked="0"/>
    </xf>
    <xf numFmtId="0" fontId="54" fillId="0" borderId="19" xfId="17" applyFont="1" applyBorder="1" applyAlignment="1" applyProtection="1">
      <alignment horizontal="center" vertical="center"/>
      <protection locked="0"/>
    </xf>
    <xf numFmtId="0" fontId="54" fillId="0" borderId="20" xfId="17" applyFont="1" applyBorder="1" applyAlignment="1" applyProtection="1">
      <alignment horizontal="center" vertical="center"/>
      <protection locked="0"/>
    </xf>
    <xf numFmtId="0" fontId="7" fillId="0" borderId="11" xfId="0" applyFont="1" applyBorder="1" applyAlignment="1">
      <alignment horizontal="left" vertical="top" wrapText="1"/>
    </xf>
    <xf numFmtId="0" fontId="7" fillId="0" borderId="44" xfId="0" applyFont="1" applyBorder="1" applyAlignment="1">
      <alignment horizontal="left" vertical="top" wrapText="1"/>
    </xf>
    <xf numFmtId="0" fontId="54" fillId="0" borderId="51" xfId="17" applyFont="1" applyBorder="1" applyAlignment="1">
      <alignment horizontal="center" vertical="center"/>
    </xf>
    <xf numFmtId="0" fontId="54" fillId="0" borderId="30" xfId="17" applyFont="1" applyBorder="1" applyAlignment="1">
      <alignment horizontal="center" vertical="center"/>
    </xf>
    <xf numFmtId="0" fontId="54" fillId="0" borderId="53" xfId="17" applyFont="1" applyBorder="1" applyAlignment="1">
      <alignment horizontal="center" vertical="center"/>
    </xf>
    <xf numFmtId="0" fontId="7" fillId="0" borderId="30" xfId="0" applyFont="1" applyBorder="1" applyAlignment="1">
      <alignment horizontal="left" vertical="top" wrapText="1"/>
    </xf>
    <xf numFmtId="170" fontId="5" fillId="0" borderId="19" xfId="0" applyNumberFormat="1" applyFont="1" applyBorder="1" applyAlignment="1">
      <alignment horizontal="left" vertical="center" wrapText="1"/>
    </xf>
    <xf numFmtId="170" fontId="7" fillId="0" borderId="19" xfId="0" applyNumberFormat="1" applyFont="1" applyBorder="1" applyAlignment="1">
      <alignment horizontal="left" vertical="center" wrapText="1"/>
    </xf>
    <xf numFmtId="0" fontId="54" fillId="0" borderId="0" xfId="3" applyFont="1" applyAlignment="1">
      <alignment horizontal="left" vertical="top" wrapText="1"/>
    </xf>
    <xf numFmtId="0" fontId="54" fillId="0" borderId="36" xfId="3" applyFont="1" applyBorder="1" applyAlignment="1">
      <alignment horizontal="left" vertical="top" wrapText="1"/>
    </xf>
    <xf numFmtId="0" fontId="54" fillId="0" borderId="19" xfId="3" applyFont="1" applyBorder="1" applyAlignment="1">
      <alignment horizontal="left" vertical="top" wrapText="1"/>
    </xf>
    <xf numFmtId="0" fontId="54" fillId="0" borderId="42" xfId="3" applyFont="1" applyBorder="1" applyAlignment="1">
      <alignment horizontal="left" vertical="top" wrapText="1"/>
    </xf>
    <xf numFmtId="0" fontId="5" fillId="0" borderId="19" xfId="0" applyFont="1" applyBorder="1" applyAlignment="1">
      <alignment horizontal="left" vertical="top" wrapText="1"/>
    </xf>
    <xf numFmtId="0" fontId="54" fillId="0" borderId="37" xfId="16" applyFont="1" applyBorder="1" applyAlignment="1">
      <alignment horizontal="center" vertical="center"/>
    </xf>
    <xf numFmtId="0" fontId="54" fillId="0" borderId="19" xfId="16" applyFont="1" applyBorder="1" applyAlignment="1">
      <alignment horizontal="center" vertical="center"/>
    </xf>
    <xf numFmtId="0" fontId="54" fillId="0" borderId="20" xfId="16" applyFont="1" applyBorder="1" applyAlignment="1">
      <alignment horizontal="center" vertical="center"/>
    </xf>
    <xf numFmtId="0" fontId="54" fillId="20" borderId="31" xfId="17" applyFont="1" applyFill="1" applyBorder="1" applyAlignment="1">
      <alignment horizontal="center" vertical="center"/>
    </xf>
    <xf numFmtId="0" fontId="54" fillId="20" borderId="46" xfId="17" applyFont="1" applyFill="1" applyBorder="1" applyAlignment="1">
      <alignment horizontal="center" vertical="center"/>
    </xf>
    <xf numFmtId="0" fontId="54" fillId="0" borderId="31" xfId="16" applyFont="1" applyBorder="1" applyAlignment="1">
      <alignment horizontal="center" vertical="center"/>
    </xf>
    <xf numFmtId="0" fontId="54" fillId="0" borderId="38" xfId="16" applyFont="1" applyBorder="1" applyAlignment="1">
      <alignment horizontal="center" vertical="center"/>
    </xf>
    <xf numFmtId="0" fontId="54" fillId="0" borderId="46" xfId="16" applyFont="1" applyBorder="1" applyAlignment="1">
      <alignment horizontal="center" vertical="center"/>
    </xf>
    <xf numFmtId="0" fontId="54" fillId="0" borderId="31" xfId="17" applyFont="1" applyBorder="1" applyAlignment="1">
      <alignment horizontal="center" vertical="center"/>
    </xf>
    <xf numFmtId="0" fontId="54" fillId="0" borderId="46" xfId="17" applyFont="1" applyBorder="1" applyAlignment="1">
      <alignment horizontal="center" vertical="center"/>
    </xf>
    <xf numFmtId="0" fontId="53" fillId="0" borderId="0" xfId="0" applyFont="1" applyAlignment="1">
      <alignment horizontal="right" vertical="top"/>
    </xf>
    <xf numFmtId="0" fontId="54" fillId="0" borderId="39" xfId="16" applyFont="1" applyBorder="1" applyAlignment="1" applyProtection="1">
      <alignment horizontal="center" vertical="center"/>
      <protection locked="0"/>
    </xf>
    <xf numFmtId="0" fontId="54" fillId="0" borderId="51" xfId="16" applyFont="1" applyBorder="1" applyAlignment="1" applyProtection="1">
      <alignment horizontal="center" vertical="center"/>
      <protection locked="0"/>
    </xf>
    <xf numFmtId="0" fontId="54" fillId="0" borderId="14" xfId="16" applyFont="1" applyBorder="1" applyAlignment="1" applyProtection="1">
      <alignment horizontal="center" vertical="center"/>
      <protection locked="0"/>
    </xf>
    <xf numFmtId="0" fontId="54" fillId="0" borderId="52" xfId="16" applyFont="1" applyBorder="1" applyAlignment="1" applyProtection="1">
      <alignment horizontal="center" vertical="center"/>
      <protection locked="0"/>
    </xf>
    <xf numFmtId="0" fontId="16" fillId="0" borderId="37"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54" fillId="0" borderId="19" xfId="3" applyFont="1" applyBorder="1" applyAlignment="1">
      <alignment horizontal="left" vertical="center" wrapText="1"/>
    </xf>
    <xf numFmtId="0" fontId="54" fillId="0" borderId="42" xfId="3" applyFont="1" applyBorder="1" applyAlignment="1">
      <alignment horizontal="left" vertical="center" wrapText="1"/>
    </xf>
    <xf numFmtId="0" fontId="54" fillId="0" borderId="38" xfId="17" applyFont="1" applyBorder="1" applyAlignment="1" applyProtection="1">
      <alignment horizontal="center" vertical="center"/>
      <protection locked="0"/>
    </xf>
    <xf numFmtId="0" fontId="54" fillId="0" borderId="7" xfId="17" applyFont="1" applyBorder="1" applyAlignment="1" applyProtection="1">
      <alignment horizontal="center" vertical="center"/>
      <protection locked="0"/>
    </xf>
    <xf numFmtId="0" fontId="58" fillId="0" borderId="37" xfId="35" applyFont="1" applyFill="1" applyBorder="1" applyAlignment="1">
      <alignment horizontal="center" vertical="center"/>
    </xf>
    <xf numFmtId="0" fontId="58" fillId="0" borderId="19" xfId="35" applyFont="1" applyFill="1" applyBorder="1" applyAlignment="1">
      <alignment horizontal="center" vertical="center"/>
    </xf>
    <xf numFmtId="0" fontId="58" fillId="0" borderId="20" xfId="35" applyFont="1" applyFill="1" applyBorder="1" applyAlignment="1">
      <alignment horizontal="center" vertical="center"/>
    </xf>
    <xf numFmtId="0" fontId="58" fillId="0" borderId="51" xfId="35" applyFont="1" applyFill="1" applyBorder="1" applyAlignment="1">
      <alignment horizontal="center" vertical="center"/>
    </xf>
    <xf numFmtId="0" fontId="58" fillId="0" borderId="30" xfId="35" applyFont="1" applyFill="1" applyBorder="1" applyAlignment="1">
      <alignment horizontal="center" vertical="center"/>
    </xf>
    <xf numFmtId="0" fontId="58" fillId="0" borderId="53" xfId="35" applyFont="1" applyFill="1" applyBorder="1" applyAlignment="1">
      <alignment horizontal="center" vertical="center"/>
    </xf>
    <xf numFmtId="0" fontId="53" fillId="0" borderId="47" xfId="0" applyFont="1" applyBorder="1" applyAlignment="1">
      <alignment horizontal="center" vertical="center"/>
    </xf>
    <xf numFmtId="0" fontId="53" fillId="0" borderId="48" xfId="0" applyFont="1" applyBorder="1" applyAlignment="1">
      <alignment horizontal="center" vertical="center"/>
    </xf>
    <xf numFmtId="0" fontId="53" fillId="0" borderId="50" xfId="0" applyFont="1" applyBorder="1" applyAlignment="1">
      <alignment horizontal="center" vertical="center"/>
    </xf>
    <xf numFmtId="0" fontId="53" fillId="0" borderId="47" xfId="0" applyFont="1" applyBorder="1" applyAlignment="1">
      <alignment horizontal="left" vertical="center"/>
    </xf>
    <xf numFmtId="0" fontId="53" fillId="0" borderId="48" xfId="0" applyFont="1" applyBorder="1" applyAlignment="1">
      <alignment horizontal="left" vertical="center"/>
    </xf>
    <xf numFmtId="0" fontId="53" fillId="0" borderId="50" xfId="0" applyFont="1" applyBorder="1" applyAlignment="1">
      <alignment horizontal="left" vertical="center"/>
    </xf>
    <xf numFmtId="0" fontId="59" fillId="20" borderId="39" xfId="35" applyFont="1" applyFill="1" applyBorder="1" applyAlignment="1">
      <alignment horizontal="center" vertical="center"/>
    </xf>
    <xf numFmtId="0" fontId="59" fillId="20" borderId="51" xfId="35" applyFont="1" applyFill="1" applyBorder="1" applyAlignment="1">
      <alignment horizontal="center" vertical="center"/>
    </xf>
    <xf numFmtId="0" fontId="54" fillId="20" borderId="39" xfId="17" applyFont="1" applyFill="1" applyBorder="1" applyAlignment="1">
      <alignment horizontal="center" vertical="center"/>
    </xf>
    <xf numFmtId="0" fontId="54" fillId="20" borderId="51" xfId="17" applyFont="1" applyFill="1" applyBorder="1" applyAlignment="1">
      <alignment horizontal="center" vertical="center"/>
    </xf>
    <xf numFmtId="0" fontId="54" fillId="0" borderId="9" xfId="2" applyFont="1" applyBorder="1" applyAlignment="1">
      <alignment horizontal="left" vertical="top" wrapText="1"/>
    </xf>
    <xf numFmtId="0" fontId="54" fillId="0" borderId="54" xfId="2" applyFont="1" applyBorder="1" applyAlignment="1">
      <alignment horizontal="left" vertical="top" wrapText="1"/>
    </xf>
    <xf numFmtId="0" fontId="54" fillId="0" borderId="65" xfId="17" applyFont="1" applyBorder="1" applyAlignment="1" applyProtection="1">
      <alignment horizontal="center" vertical="center"/>
      <protection locked="0"/>
    </xf>
    <xf numFmtId="0" fontId="16" fillId="0" borderId="51" xfId="0" applyFont="1" applyBorder="1" applyAlignment="1">
      <alignment horizontal="center" vertical="center"/>
    </xf>
    <xf numFmtId="0" fontId="16" fillId="0" borderId="30" xfId="0" applyFont="1" applyBorder="1" applyAlignment="1">
      <alignment horizontal="center" vertical="center"/>
    </xf>
    <xf numFmtId="0" fontId="16" fillId="0" borderId="53" xfId="0" applyFont="1" applyBorder="1" applyAlignment="1">
      <alignment horizontal="center" vertical="center"/>
    </xf>
    <xf numFmtId="0" fontId="2" fillId="0" borderId="0" xfId="0" applyFont="1" applyAlignment="1">
      <alignment vertical="top"/>
    </xf>
    <xf numFmtId="0" fontId="13" fillId="0" borderId="0" xfId="0" applyFont="1" applyAlignment="1">
      <alignment vertical="top"/>
    </xf>
    <xf numFmtId="0" fontId="2" fillId="0" borderId="30" xfId="0" applyFont="1" applyBorder="1" applyAlignment="1">
      <alignment vertical="top" wrapText="1"/>
    </xf>
    <xf numFmtId="0" fontId="13" fillId="0" borderId="41" xfId="0" applyFont="1" applyBorder="1" applyAlignment="1">
      <alignment vertical="top" wrapText="1"/>
    </xf>
    <xf numFmtId="0" fontId="53" fillId="24" borderId="33" xfId="35" applyFont="1" applyFill="1" applyBorder="1" applyAlignment="1">
      <alignment horizontal="left" vertical="center" wrapText="1"/>
    </xf>
    <xf numFmtId="0" fontId="53" fillId="24" borderId="19" xfId="35" applyFont="1" applyFill="1" applyBorder="1" applyAlignment="1">
      <alignment horizontal="left" vertical="center" wrapText="1"/>
    </xf>
    <xf numFmtId="0" fontId="53" fillId="24" borderId="20" xfId="35" applyFont="1" applyFill="1" applyBorder="1" applyAlignment="1">
      <alignment horizontal="left" vertical="center" wrapText="1"/>
    </xf>
    <xf numFmtId="167" fontId="9" fillId="0" borderId="36" xfId="0" applyNumberFormat="1" applyFont="1" applyBorder="1" applyAlignment="1">
      <alignment horizontal="left" vertical="top" wrapText="1"/>
    </xf>
    <xf numFmtId="167" fontId="9" fillId="0" borderId="30" xfId="0" applyNumberFormat="1" applyFont="1" applyBorder="1" applyAlignment="1">
      <alignment horizontal="left" vertical="top" wrapText="1"/>
    </xf>
    <xf numFmtId="167" fontId="9" fillId="0" borderId="41" xfId="0" applyNumberFormat="1" applyFont="1" applyBorder="1" applyAlignment="1">
      <alignment horizontal="left" vertical="top" wrapText="1"/>
    </xf>
    <xf numFmtId="167" fontId="54" fillId="0" borderId="30" xfId="0" applyNumberFormat="1" applyFont="1" applyBorder="1" applyAlignment="1">
      <alignment horizontal="left" vertical="top" wrapText="1"/>
    </xf>
    <xf numFmtId="167" fontId="54" fillId="0" borderId="41" xfId="0" applyNumberFormat="1" applyFont="1" applyBorder="1" applyAlignment="1">
      <alignment horizontal="left" vertical="top" wrapText="1"/>
    </xf>
    <xf numFmtId="0" fontId="1" fillId="0" borderId="19" xfId="0" applyFont="1" applyBorder="1" applyAlignment="1">
      <alignment horizontal="left" vertical="top" wrapText="1"/>
    </xf>
    <xf numFmtId="0" fontId="1" fillId="0" borderId="42" xfId="0" applyFont="1" applyBorder="1" applyAlignment="1">
      <alignment horizontal="left" vertical="top" wrapText="1"/>
    </xf>
    <xf numFmtId="0" fontId="54" fillId="0" borderId="11" xfId="2" applyFont="1" applyBorder="1" applyAlignment="1">
      <alignment horizontal="left" vertical="top" wrapText="1"/>
    </xf>
    <xf numFmtId="0" fontId="54" fillId="0" borderId="30" xfId="3" applyFont="1" applyBorder="1" applyAlignment="1">
      <alignment horizontal="left" vertical="top" wrapText="1"/>
    </xf>
    <xf numFmtId="0" fontId="54" fillId="0" borderId="41" xfId="3" applyFont="1" applyBorder="1" applyAlignment="1">
      <alignment horizontal="left" vertical="top" wrapText="1"/>
    </xf>
    <xf numFmtId="170" fontId="16" fillId="0" borderId="19" xfId="0" applyNumberFormat="1" applyFont="1" applyBorder="1" applyAlignment="1">
      <alignment horizontal="left" vertical="top" wrapText="1"/>
    </xf>
    <xf numFmtId="170" fontId="16" fillId="0" borderId="42" xfId="0" applyNumberFormat="1" applyFont="1" applyBorder="1" applyAlignment="1">
      <alignment horizontal="left" vertical="top" wrapText="1"/>
    </xf>
    <xf numFmtId="0" fontId="11" fillId="0" borderId="0" xfId="35" applyFont="1" applyFill="1" applyAlignment="1">
      <alignment horizontal="left" vertical="top" wrapText="1"/>
    </xf>
    <xf numFmtId="0" fontId="16" fillId="0" borderId="36" xfId="35" applyFont="1" applyFill="1" applyBorder="1" applyAlignment="1">
      <alignment horizontal="left" vertical="top" wrapText="1"/>
    </xf>
    <xf numFmtId="167" fontId="16" fillId="0" borderId="0" xfId="0" applyNumberFormat="1" applyFont="1" applyAlignment="1">
      <alignment horizontal="left" vertical="top" wrapText="1"/>
    </xf>
    <xf numFmtId="170" fontId="16" fillId="0" borderId="30" xfId="0" applyNumberFormat="1" applyFont="1" applyBorder="1" applyAlignment="1">
      <alignment horizontal="left" vertical="top" wrapText="1"/>
    </xf>
    <xf numFmtId="170" fontId="16" fillId="0" borderId="41" xfId="0" applyNumberFormat="1" applyFont="1" applyBorder="1" applyAlignment="1">
      <alignment horizontal="left" vertical="top" wrapText="1"/>
    </xf>
    <xf numFmtId="0" fontId="16" fillId="0" borderId="51" xfId="35" applyFont="1" applyFill="1" applyBorder="1" applyAlignment="1">
      <alignment horizontal="center" vertical="top"/>
    </xf>
    <xf numFmtId="0" fontId="16" fillId="0" borderId="30" xfId="35" applyFont="1" applyFill="1" applyBorder="1" applyAlignment="1">
      <alignment horizontal="center" vertical="top"/>
    </xf>
    <xf numFmtId="0" fontId="16" fillId="0" borderId="53" xfId="35" applyFont="1" applyFill="1" applyBorder="1" applyAlignment="1">
      <alignment horizontal="center" vertical="top"/>
    </xf>
    <xf numFmtId="0" fontId="16" fillId="0" borderId="0" xfId="35" applyFont="1" applyFill="1" applyAlignment="1">
      <alignment horizontal="left" vertical="top" wrapText="1"/>
    </xf>
    <xf numFmtId="0" fontId="54" fillId="0" borderId="10" xfId="17" applyFont="1" applyBorder="1" applyAlignment="1">
      <alignment horizontal="center" vertical="center"/>
    </xf>
    <xf numFmtId="0" fontId="54" fillId="0" borderId="22" xfId="17" applyFont="1" applyBorder="1" applyAlignment="1">
      <alignment horizontal="center" vertical="center"/>
    </xf>
    <xf numFmtId="0" fontId="16" fillId="0" borderId="30" xfId="35" applyFont="1" applyFill="1" applyBorder="1" applyAlignment="1">
      <alignment horizontal="left" vertical="top" wrapText="1"/>
    </xf>
    <xf numFmtId="0" fontId="11" fillId="0" borderId="36" xfId="35" applyFont="1" applyFill="1" applyBorder="1" applyAlignment="1">
      <alignment horizontal="left" vertical="top" wrapText="1"/>
    </xf>
    <xf numFmtId="0" fontId="11" fillId="0" borderId="19" xfId="0" applyFont="1" applyBorder="1" applyAlignment="1">
      <alignment horizontal="left" vertical="top" wrapText="1"/>
    </xf>
    <xf numFmtId="0" fontId="11" fillId="0" borderId="42" xfId="0" applyFont="1" applyBorder="1" applyAlignment="1">
      <alignment horizontal="left" vertical="top" wrapText="1"/>
    </xf>
    <xf numFmtId="0" fontId="7" fillId="0" borderId="19" xfId="0" applyFont="1" applyBorder="1" applyAlignment="1">
      <alignment horizontal="left" vertical="top" wrapText="1"/>
    </xf>
    <xf numFmtId="0" fontId="16" fillId="0" borderId="41" xfId="35" applyFont="1" applyFill="1" applyBorder="1" applyAlignment="1">
      <alignment horizontal="left" vertical="top" wrapText="1"/>
    </xf>
    <xf numFmtId="0" fontId="7" fillId="0" borderId="42" xfId="0" applyFont="1" applyBorder="1" applyAlignment="1">
      <alignment horizontal="left" vertical="top" wrapText="1"/>
    </xf>
    <xf numFmtId="0" fontId="54" fillId="0" borderId="0" xfId="3" applyFont="1" applyAlignment="1">
      <alignment horizontal="left" vertical="top"/>
    </xf>
    <xf numFmtId="0" fontId="53" fillId="23" borderId="33" xfId="35" applyFont="1" applyFill="1" applyBorder="1" applyAlignment="1">
      <alignment horizontal="left" vertical="center"/>
    </xf>
    <xf numFmtId="0" fontId="53" fillId="23" borderId="19" xfId="35" applyFont="1" applyFill="1" applyBorder="1" applyAlignment="1">
      <alignment horizontal="left" vertical="center"/>
    </xf>
    <xf numFmtId="0" fontId="53" fillId="23" borderId="20" xfId="35" applyFont="1" applyFill="1" applyBorder="1" applyAlignment="1">
      <alignment horizontal="left" vertical="center"/>
    </xf>
    <xf numFmtId="0" fontId="54" fillId="0" borderId="0" xfId="17" applyFont="1" applyAlignment="1">
      <alignment horizontal="center" vertical="center"/>
    </xf>
    <xf numFmtId="0" fontId="54" fillId="0" borderId="7" xfId="17" applyFont="1" applyBorder="1" applyAlignment="1">
      <alignment horizontal="center" vertical="center"/>
    </xf>
    <xf numFmtId="0" fontId="54" fillId="20" borderId="37" xfId="17" applyFont="1" applyFill="1" applyBorder="1" applyAlignment="1">
      <alignment horizontal="center" vertical="center"/>
    </xf>
    <xf numFmtId="0" fontId="54" fillId="20" borderId="19" xfId="17" applyFont="1" applyFill="1" applyBorder="1" applyAlignment="1">
      <alignment horizontal="center" vertical="center"/>
    </xf>
    <xf numFmtId="0" fontId="54" fillId="20" borderId="20" xfId="17" applyFont="1" applyFill="1" applyBorder="1" applyAlignment="1">
      <alignment horizontal="center" vertical="center"/>
    </xf>
    <xf numFmtId="0" fontId="53" fillId="25" borderId="33" xfId="35" applyFont="1" applyFill="1" applyBorder="1" applyAlignment="1">
      <alignment horizontal="left" vertical="center"/>
    </xf>
    <xf numFmtId="0" fontId="53" fillId="25" borderId="19" xfId="35" applyFont="1" applyFill="1" applyBorder="1" applyAlignment="1">
      <alignment horizontal="left" vertical="center"/>
    </xf>
    <xf numFmtId="0" fontId="53" fillId="25" borderId="20" xfId="35" applyFont="1" applyFill="1" applyBorder="1" applyAlignment="1">
      <alignment horizontal="left" vertical="center"/>
    </xf>
    <xf numFmtId="0" fontId="10" fillId="0" borderId="30" xfId="0" applyFont="1" applyBorder="1" applyAlignment="1">
      <alignment vertical="top" wrapText="1"/>
    </xf>
    <xf numFmtId="0" fontId="16" fillId="0" borderId="30" xfId="0" applyFont="1" applyBorder="1" applyAlignment="1">
      <alignment vertical="top" wrapText="1"/>
    </xf>
    <xf numFmtId="0" fontId="16" fillId="0" borderId="41" xfId="0" applyFont="1" applyBorder="1" applyAlignment="1">
      <alignment vertical="top" wrapText="1"/>
    </xf>
    <xf numFmtId="0" fontId="4" fillId="0" borderId="19" xfId="0" applyFont="1" applyBorder="1" applyAlignment="1">
      <alignment horizontal="left" vertical="top" wrapText="1"/>
    </xf>
    <xf numFmtId="0" fontId="5" fillId="0" borderId="15" xfId="0" applyFont="1" applyBorder="1" applyAlignment="1">
      <alignment horizontal="left" vertical="top" wrapText="1"/>
    </xf>
    <xf numFmtId="0" fontId="13" fillId="0" borderId="15" xfId="0" applyFont="1" applyBorder="1" applyAlignment="1">
      <alignment horizontal="left" vertical="top" wrapText="1"/>
    </xf>
    <xf numFmtId="0" fontId="13" fillId="0" borderId="62" xfId="0" applyFont="1" applyBorder="1" applyAlignment="1">
      <alignment horizontal="left" vertical="top" wrapText="1"/>
    </xf>
    <xf numFmtId="0" fontId="5" fillId="0" borderId="0" xfId="0" applyFont="1" applyAlignment="1">
      <alignment horizontal="left" vertical="top" wrapText="1"/>
    </xf>
    <xf numFmtId="0" fontId="13" fillId="0" borderId="36" xfId="0" applyFont="1" applyBorder="1" applyAlignment="1">
      <alignment horizontal="left" vertical="top" wrapText="1"/>
    </xf>
    <xf numFmtId="0" fontId="66" fillId="0" borderId="30" xfId="0" applyFont="1" applyBorder="1" applyAlignment="1">
      <alignment horizontal="left" vertical="top" wrapText="1"/>
    </xf>
    <xf numFmtId="0" fontId="66" fillId="0" borderId="41" xfId="0" applyFont="1" applyBorder="1" applyAlignment="1">
      <alignment horizontal="left" vertical="top" wrapText="1"/>
    </xf>
    <xf numFmtId="0" fontId="4" fillId="0" borderId="23" xfId="0" applyFont="1" applyBorder="1" applyAlignment="1">
      <alignment horizontal="left" vertical="top" wrapText="1"/>
    </xf>
    <xf numFmtId="0" fontId="4" fillId="0" borderId="56" xfId="0" applyFont="1" applyBorder="1" applyAlignment="1">
      <alignment horizontal="left" vertical="top" wrapText="1"/>
    </xf>
    <xf numFmtId="0" fontId="2" fillId="0" borderId="30" xfId="0" applyFont="1" applyBorder="1" applyAlignment="1">
      <alignment horizontal="left" vertical="top" wrapText="1"/>
    </xf>
    <xf numFmtId="0" fontId="12" fillId="0" borderId="30" xfId="0" applyFont="1" applyBorder="1" applyAlignment="1">
      <alignment horizontal="left" vertical="top" wrapText="1"/>
    </xf>
    <xf numFmtId="0" fontId="54" fillId="20" borderId="38" xfId="17" applyFont="1" applyFill="1" applyBorder="1" applyAlignment="1">
      <alignment horizontal="center" vertical="center"/>
    </xf>
    <xf numFmtId="0" fontId="73" fillId="0" borderId="30" xfId="3" applyFont="1" applyBorder="1" applyAlignment="1">
      <alignment horizontal="center" vertical="top" wrapText="1"/>
    </xf>
    <xf numFmtId="0" fontId="54" fillId="0" borderId="49" xfId="16" applyFont="1" applyBorder="1" applyAlignment="1">
      <alignment horizontal="center" vertical="center"/>
    </xf>
    <xf numFmtId="0" fontId="13" fillId="0" borderId="0" xfId="0" applyFont="1" applyAlignment="1">
      <alignment horizontal="left" vertical="top" wrapText="1"/>
    </xf>
    <xf numFmtId="0" fontId="54" fillId="0" borderId="44" xfId="2" applyFont="1" applyBorder="1" applyAlignment="1">
      <alignment horizontal="left" vertical="top" wrapText="1"/>
    </xf>
    <xf numFmtId="0" fontId="5" fillId="0" borderId="36" xfId="0" applyFont="1" applyBorder="1" applyAlignment="1">
      <alignment horizontal="left" vertical="top" wrapText="1"/>
    </xf>
    <xf numFmtId="0" fontId="8" fillId="0" borderId="19" xfId="0" applyFont="1" applyBorder="1" applyAlignment="1">
      <alignment horizontal="left" vertical="top" wrapText="1"/>
    </xf>
    <xf numFmtId="0" fontId="10" fillId="0" borderId="30" xfId="0" applyFont="1" applyBorder="1" applyAlignment="1">
      <alignment horizontal="left" vertical="top" wrapText="1"/>
    </xf>
    <xf numFmtId="0" fontId="13" fillId="0" borderId="41" xfId="0" applyFont="1" applyBorder="1" applyAlignment="1">
      <alignment horizontal="left" vertical="top" wrapText="1"/>
    </xf>
    <xf numFmtId="170" fontId="6" fillId="0" borderId="30" xfId="0" applyNumberFormat="1" applyFont="1" applyBorder="1" applyAlignment="1">
      <alignment horizontal="left" vertical="top" wrapText="1"/>
    </xf>
    <xf numFmtId="0" fontId="54" fillId="0" borderId="38" xfId="17" applyFont="1" applyBorder="1" applyAlignment="1">
      <alignment horizontal="center" vertical="center"/>
    </xf>
    <xf numFmtId="0" fontId="54" fillId="0" borderId="29" xfId="17" applyFont="1" applyBorder="1" applyAlignment="1" applyProtection="1">
      <alignment horizontal="center" vertical="center"/>
      <protection locked="0"/>
    </xf>
    <xf numFmtId="0" fontId="11" fillId="0" borderId="19" xfId="0" applyFont="1" applyBorder="1" applyAlignment="1">
      <alignment horizontal="left" vertical="center" wrapText="1"/>
    </xf>
    <xf numFmtId="0" fontId="11" fillId="0" borderId="42" xfId="0" applyFont="1" applyBorder="1" applyAlignment="1">
      <alignment horizontal="left" vertical="center" wrapText="1"/>
    </xf>
    <xf numFmtId="0" fontId="10" fillId="0" borderId="19" xfId="0" applyFont="1" applyBorder="1" applyAlignment="1">
      <alignment horizontal="left" vertical="top" wrapText="1"/>
    </xf>
    <xf numFmtId="0" fontId="10" fillId="0" borderId="42" xfId="0" applyFont="1" applyBorder="1" applyAlignment="1">
      <alignment horizontal="left" vertical="top" wrapText="1"/>
    </xf>
    <xf numFmtId="0" fontId="54" fillId="0" borderId="11" xfId="2" applyFont="1" applyBorder="1" applyAlignment="1">
      <alignment horizontal="justify" vertical="top"/>
    </xf>
    <xf numFmtId="0" fontId="16" fillId="0" borderId="30" xfId="0" applyFont="1" applyBorder="1" applyAlignment="1">
      <alignment horizontal="left" vertical="top"/>
    </xf>
    <xf numFmtId="0" fontId="53" fillId="23" borderId="3" xfId="35" applyFont="1" applyFill="1" applyBorder="1" applyAlignment="1">
      <alignment horizontal="center" vertical="center"/>
    </xf>
    <xf numFmtId="0" fontId="53" fillId="23" borderId="4" xfId="35" applyFont="1" applyFill="1" applyBorder="1" applyAlignment="1">
      <alignment horizontal="center" vertical="center"/>
    </xf>
    <xf numFmtId="0" fontId="53" fillId="23" borderId="5" xfId="35" applyFont="1" applyFill="1" applyBorder="1" applyAlignment="1">
      <alignment horizontal="center" vertical="center"/>
    </xf>
    <xf numFmtId="0" fontId="5" fillId="0" borderId="6" xfId="35" applyFont="1" applyFill="1" applyBorder="1" applyAlignment="1">
      <alignment horizontal="center" vertical="center" wrapText="1"/>
    </xf>
    <xf numFmtId="0" fontId="15" fillId="0" borderId="0" xfId="35" applyFont="1" applyFill="1" applyAlignment="1">
      <alignment horizontal="center" vertical="center" wrapText="1"/>
    </xf>
    <xf numFmtId="0" fontId="15" fillId="0" borderId="7" xfId="35" applyFont="1" applyFill="1" applyBorder="1" applyAlignment="1">
      <alignment horizontal="center" vertical="center" wrapText="1"/>
    </xf>
    <xf numFmtId="0" fontId="52" fillId="22" borderId="33" xfId="35" applyFont="1" applyFill="1" applyBorder="1" applyAlignment="1">
      <alignment horizontal="left" vertical="center"/>
    </xf>
    <xf numFmtId="0" fontId="52" fillId="22" borderId="19" xfId="35" applyFont="1" applyFill="1" applyBorder="1" applyAlignment="1">
      <alignment horizontal="left" vertical="center"/>
    </xf>
    <xf numFmtId="0" fontId="0" fillId="0" borderId="66" xfId="0" applyBorder="1" applyAlignment="1">
      <alignment horizontal="center"/>
    </xf>
    <xf numFmtId="0" fontId="0" fillId="0" borderId="5" xfId="0" applyBorder="1" applyAlignment="1">
      <alignment horizontal="center"/>
    </xf>
    <xf numFmtId="0" fontId="0" fillId="0" borderId="49" xfId="0" applyBorder="1" applyAlignment="1">
      <alignment horizontal="center"/>
    </xf>
    <xf numFmtId="0" fontId="0" fillId="0" borderId="7" xfId="0" applyBorder="1" applyAlignment="1">
      <alignment horizontal="center"/>
    </xf>
    <xf numFmtId="0" fontId="0" fillId="0" borderId="67" xfId="0" applyBorder="1" applyAlignment="1">
      <alignment horizontal="center"/>
    </xf>
    <xf numFmtId="0" fontId="0" fillId="0" borderId="27" xfId="0" applyBorder="1" applyAlignment="1">
      <alignment horizontal="center"/>
    </xf>
    <xf numFmtId="0" fontId="69" fillId="0" borderId="32" xfId="0" applyFont="1" applyBorder="1" applyAlignment="1">
      <alignment horizontal="center"/>
    </xf>
    <xf numFmtId="0" fontId="69" fillId="0" borderId="35" xfId="0" applyFont="1" applyBorder="1" applyAlignment="1">
      <alignment horizontal="center"/>
    </xf>
    <xf numFmtId="1" fontId="0" fillId="0" borderId="44" xfId="0" applyNumberFormat="1" applyBorder="1" applyAlignment="1">
      <alignment horizontal="center" vertical="center"/>
    </xf>
    <xf numFmtId="1" fontId="0" fillId="0" borderId="54" xfId="0" applyNumberFormat="1" applyBorder="1" applyAlignment="1">
      <alignment horizontal="center" vertical="center"/>
    </xf>
    <xf numFmtId="2" fontId="0" fillId="0" borderId="14" xfId="0" applyNumberFormat="1" applyBorder="1" applyAlignment="1">
      <alignment horizontal="center" vertical="center"/>
    </xf>
    <xf numFmtId="2" fontId="0" fillId="0" borderId="29" xfId="0" applyNumberFormat="1" applyBorder="1" applyAlignment="1">
      <alignment horizontal="center" vertical="center"/>
    </xf>
    <xf numFmtId="0" fontId="69" fillId="0" borderId="62" xfId="0" applyFont="1" applyBorder="1" applyAlignment="1">
      <alignment horizontal="center"/>
    </xf>
    <xf numFmtId="0" fontId="69" fillId="0" borderId="66" xfId="0" applyFont="1" applyBorder="1" applyAlignment="1">
      <alignment horizontal="center"/>
    </xf>
    <xf numFmtId="0" fontId="69" fillId="0" borderId="5" xfId="0" applyFont="1" applyBorder="1" applyAlignment="1">
      <alignment horizontal="center"/>
    </xf>
    <xf numFmtId="9" fontId="0" fillId="0" borderId="37" xfId="38" applyFont="1" applyBorder="1" applyAlignment="1" applyProtection="1">
      <alignment horizontal="center"/>
    </xf>
    <xf numFmtId="9" fontId="0" fillId="0" borderId="20" xfId="38" applyFont="1" applyBorder="1" applyAlignment="1" applyProtection="1">
      <alignment horizontal="center"/>
    </xf>
    <xf numFmtId="0" fontId="0" fillId="0" borderId="33" xfId="0" applyBorder="1" applyAlignment="1">
      <alignment horizontal="center"/>
    </xf>
    <xf numFmtId="0" fontId="0" fillId="0" borderId="42" xfId="0" applyBorder="1" applyAlignment="1">
      <alignment horizontal="center"/>
    </xf>
    <xf numFmtId="0" fontId="69" fillId="0" borderId="37" xfId="0" applyFont="1" applyBorder="1" applyAlignment="1">
      <alignment horizontal="center"/>
    </xf>
    <xf numFmtId="0" fontId="69" fillId="0" borderId="20" xfId="0" applyFont="1" applyBorder="1" applyAlignment="1">
      <alignment horizontal="center"/>
    </xf>
    <xf numFmtId="0" fontId="69" fillId="0" borderId="3" xfId="0" applyFont="1" applyBorder="1" applyAlignment="1">
      <alignment horizontal="center"/>
    </xf>
    <xf numFmtId="9" fontId="0" fillId="0" borderId="67" xfId="38" applyFont="1" applyBorder="1" applyAlignment="1" applyProtection="1">
      <alignment horizontal="center"/>
    </xf>
    <xf numFmtId="9" fontId="0" fillId="0" borderId="27" xfId="38" applyFont="1" applyBorder="1" applyAlignment="1" applyProtection="1">
      <alignment horizontal="center"/>
    </xf>
    <xf numFmtId="9" fontId="0" fillId="0" borderId="55" xfId="38" applyFont="1" applyBorder="1" applyAlignment="1" applyProtection="1">
      <alignment horizontal="center"/>
    </xf>
    <xf numFmtId="9" fontId="0" fillId="0" borderId="24" xfId="38" applyFont="1" applyBorder="1" applyAlignment="1" applyProtection="1">
      <alignment horizontal="center"/>
    </xf>
  </cellXfs>
  <cellStyles count="39">
    <cellStyle name="Checklist item" xfId="1" xr:uid="{00000000-0005-0000-0000-000000000000}"/>
    <cellStyle name="Checklist item 2" xfId="2" xr:uid="{00000000-0005-0000-0000-000001000000}"/>
    <cellStyle name="Checklist item 2 2" xfId="3" xr:uid="{00000000-0005-0000-0000-000002000000}"/>
    <cellStyle name="Checklist item 3" xfId="4" xr:uid="{00000000-0005-0000-0000-000003000000}"/>
    <cellStyle name="Checklist item 3 2" xfId="5" xr:uid="{00000000-0005-0000-0000-000004000000}"/>
    <cellStyle name="Checklist item_Climate Zone 2 IECC 2006 v2.2 Worksheet - DRAFT" xfId="6" xr:uid="{00000000-0005-0000-0000-000005000000}"/>
    <cellStyle name="Followed Hyperlink" xfId="7" builtinId="9" customBuiltin="1"/>
    <cellStyle name="Heading" xfId="8" xr:uid="{00000000-0005-0000-0000-000007000000}"/>
    <cellStyle name="Heading1" xfId="9" xr:uid="{00000000-0005-0000-0000-000008000000}"/>
    <cellStyle name="Hyperlink" xfId="10" builtinId="8" customBuiltin="1"/>
    <cellStyle name="Hyperlink 2" xfId="11" xr:uid="{00000000-0005-0000-0000-00000A000000}"/>
    <cellStyle name="Normal" xfId="0" builtinId="0"/>
    <cellStyle name="Normal 15" xfId="12" xr:uid="{00000000-0005-0000-0000-00000C000000}"/>
    <cellStyle name="Normal 2" xfId="13" xr:uid="{00000000-0005-0000-0000-00000D000000}"/>
    <cellStyle name="Normal 2 2" xfId="14" xr:uid="{00000000-0005-0000-0000-00000E000000}"/>
    <cellStyle name="Normal 2 3" xfId="15" xr:uid="{00000000-0005-0000-0000-00000F000000}"/>
    <cellStyle name="Normal 3" xfId="16" xr:uid="{00000000-0005-0000-0000-000010000000}"/>
    <cellStyle name="Normal 3 2" xfId="17" xr:uid="{00000000-0005-0000-0000-000011000000}"/>
    <cellStyle name="Normal 3 3" xfId="18" xr:uid="{00000000-0005-0000-0000-000012000000}"/>
    <cellStyle name="Normal 4" xfId="19" xr:uid="{00000000-0005-0000-0000-000013000000}"/>
    <cellStyle name="Normal 5" xfId="20" xr:uid="{00000000-0005-0000-0000-000014000000}"/>
    <cellStyle name="Normal 5 2" xfId="21" xr:uid="{00000000-0005-0000-0000-000015000000}"/>
    <cellStyle name="Normal 6" xfId="22" xr:uid="{00000000-0005-0000-0000-000016000000}"/>
    <cellStyle name="Normal 6 2" xfId="23" xr:uid="{00000000-0005-0000-0000-000017000000}"/>
    <cellStyle name="Normal 7" xfId="24" xr:uid="{00000000-0005-0000-0000-000018000000}"/>
    <cellStyle name="Normal 7 2" xfId="25" xr:uid="{00000000-0005-0000-0000-000019000000}"/>
    <cellStyle name="Normal 8" xfId="26" xr:uid="{00000000-0005-0000-0000-00001A000000}"/>
    <cellStyle name="Normal 8 2" xfId="27" xr:uid="{00000000-0005-0000-0000-00001B000000}"/>
    <cellStyle name="Percent" xfId="38" builtinId="5"/>
    <cellStyle name="Percent 2" xfId="28" xr:uid="{00000000-0005-0000-0000-00001C000000}"/>
    <cellStyle name="Result" xfId="29" xr:uid="{00000000-0005-0000-0000-00001D000000}"/>
    <cellStyle name="Result2" xfId="30" xr:uid="{00000000-0005-0000-0000-00001E000000}"/>
    <cellStyle name="Subtopic title" xfId="31" xr:uid="{00000000-0005-0000-0000-00001F000000}"/>
    <cellStyle name="Subtopic title 2" xfId="32" xr:uid="{00000000-0005-0000-0000-000020000000}"/>
    <cellStyle name="Subtopic title 2 2" xfId="33" xr:uid="{00000000-0005-0000-0000-000021000000}"/>
    <cellStyle name="Subtopic title 3" xfId="34" xr:uid="{00000000-0005-0000-0000-000022000000}"/>
    <cellStyle name="Topic title" xfId="35" xr:uid="{00000000-0005-0000-0000-000023000000}"/>
    <cellStyle name="Topic title 2" xfId="36" xr:uid="{00000000-0005-0000-0000-000024000000}"/>
    <cellStyle name="Topic title 2 2" xfId="37" xr:uid="{00000000-0005-0000-0000-000025000000}"/>
  </cellStyles>
  <dxfs count="1001">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A568D2"/>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A568D2"/>
        </patternFill>
      </fill>
    </dxf>
    <dxf>
      <fill>
        <patternFill>
          <bgColor rgb="FFFFFF00"/>
        </patternFill>
      </fill>
    </dxf>
    <dxf>
      <fill>
        <patternFill>
          <bgColor theme="0" tint="-4.9989318521683403E-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FF0000"/>
        </patternFill>
      </fill>
    </dxf>
    <dxf>
      <fill>
        <patternFill>
          <bgColor rgb="FF92D050"/>
        </patternFill>
      </fill>
    </dxf>
    <dxf>
      <fill>
        <patternFill>
          <bgColor rgb="FF92D050"/>
        </patternFill>
      </fill>
    </dxf>
    <dxf>
      <fill>
        <patternFill>
          <bgColor theme="0" tint="-4.9989318521683403E-2"/>
        </patternFill>
      </fill>
    </dxf>
    <dxf>
      <fill>
        <patternFill>
          <bgColor rgb="FFA568D2"/>
        </patternFill>
      </fill>
    </dxf>
    <dxf>
      <fill>
        <patternFill>
          <bgColor rgb="FFFF0000"/>
        </patternFill>
      </fill>
    </dxf>
    <dxf>
      <fill>
        <patternFill>
          <bgColor theme="0" tint="-4.9989318521683403E-2"/>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92D050"/>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A568D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92D050"/>
        </patternFill>
      </fill>
    </dxf>
    <dxf>
      <fill>
        <patternFill>
          <bgColor rgb="FFFF0000"/>
        </patternFill>
      </fill>
    </dxf>
    <dxf>
      <fill>
        <patternFill>
          <bgColor rgb="FFA568D2"/>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92D050"/>
        </patternFill>
      </fill>
    </dxf>
    <dxf>
      <fill>
        <patternFill>
          <bgColor rgb="FFFFFF0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FF0000"/>
        </patternFill>
      </fill>
    </dxf>
    <dxf>
      <fill>
        <patternFill>
          <bgColor rgb="FFFFFF00"/>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92D050"/>
        </patternFill>
      </fill>
    </dxf>
    <dxf>
      <fill>
        <patternFill>
          <bgColor rgb="FFFFFF00"/>
        </patternFill>
      </fill>
    </dxf>
    <dxf>
      <fill>
        <patternFill>
          <bgColor rgb="FFA568D2"/>
        </patternFill>
      </fill>
    </dxf>
    <dxf>
      <fill>
        <patternFill>
          <bgColor rgb="FFFF0000"/>
        </patternFill>
      </fill>
    </dxf>
    <dxf>
      <fill>
        <patternFill>
          <bgColor theme="0" tint="-4.9989318521683403E-2"/>
        </patternFill>
      </fill>
    </dxf>
    <dxf>
      <fill>
        <patternFill>
          <bgColor rgb="FF92D050"/>
        </patternFill>
      </fill>
    </dxf>
    <dxf>
      <fill>
        <patternFill>
          <bgColor rgb="FFFF0000"/>
        </patternFill>
      </fill>
    </dxf>
    <dxf>
      <fill>
        <patternFill>
          <bgColor rgb="FFA568D2"/>
        </patternFill>
      </fill>
    </dxf>
    <dxf>
      <fill>
        <patternFill>
          <bgColor theme="0" tint="-4.9989318521683403E-2"/>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rgb="FFA568D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92D050"/>
        </patternFill>
      </fill>
    </dxf>
    <dxf>
      <fill>
        <patternFill>
          <bgColor rgb="FFFF0000"/>
        </patternFill>
      </fill>
    </dxf>
    <dxf>
      <fill>
        <patternFill>
          <bgColor rgb="FFFFFF00"/>
        </patternFill>
      </fill>
    </dxf>
    <dxf>
      <fill>
        <patternFill>
          <bgColor rgb="FFA568D2"/>
        </patternFill>
      </fill>
    </dxf>
    <dxf>
      <fill>
        <patternFill>
          <bgColor rgb="FFFFFF00"/>
        </patternFill>
      </fill>
    </dxf>
    <dxf>
      <fill>
        <patternFill>
          <bgColor rgb="FF92D050"/>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92D050"/>
        </patternFill>
      </fill>
    </dxf>
    <dxf>
      <fill>
        <patternFill>
          <bgColor theme="0" tint="-4.9989318521683403E-2"/>
        </patternFill>
      </fill>
    </dxf>
    <dxf>
      <fill>
        <patternFill>
          <bgColor rgb="FFA568D2"/>
        </patternFill>
      </fill>
    </dxf>
    <dxf>
      <fill>
        <patternFill>
          <bgColor rgb="FFFF0000"/>
        </patternFill>
      </fill>
    </dxf>
    <dxf>
      <fill>
        <patternFill>
          <bgColor rgb="FFFFFF00"/>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92D050"/>
        </patternFill>
      </fill>
    </dxf>
    <dxf>
      <fill>
        <patternFill>
          <bgColor rgb="FFA568D2"/>
        </patternFill>
      </fill>
    </dxf>
    <dxf>
      <fill>
        <patternFill>
          <bgColor rgb="FF92D05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A568D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92D050"/>
        </patternFill>
      </fill>
    </dxf>
    <dxf>
      <fill>
        <patternFill>
          <bgColor rgb="FFA568D2"/>
        </patternFill>
      </fill>
    </dxf>
    <dxf>
      <fill>
        <patternFill>
          <bgColor rgb="FFFFFF00"/>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92D050"/>
        </patternFill>
      </fill>
    </dxf>
    <dxf>
      <fill>
        <patternFill>
          <bgColor rgb="FFFF000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92D05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92D050"/>
        </patternFill>
      </fill>
    </dxf>
    <dxf>
      <fill>
        <patternFill>
          <bgColor rgb="FFFF000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FFFF00"/>
        </patternFill>
      </fill>
    </dxf>
    <dxf>
      <fill>
        <patternFill>
          <bgColor rgb="FF92D050"/>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FFFF00"/>
        </patternFill>
      </fill>
    </dxf>
    <dxf>
      <fill>
        <patternFill>
          <bgColor rgb="FFFF000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A568D2"/>
        </patternFill>
      </fill>
    </dxf>
    <dxf>
      <fill>
        <patternFill>
          <bgColor rgb="FFA568D2"/>
        </patternFill>
      </fill>
    </dxf>
    <dxf>
      <fill>
        <patternFill>
          <bgColor rgb="FF92D050"/>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A568D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A568D2"/>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FFF00"/>
        </patternFill>
      </fill>
    </dxf>
    <dxf>
      <fill>
        <patternFill>
          <bgColor rgb="FF92D050"/>
        </patternFill>
      </fill>
    </dxf>
    <dxf>
      <fill>
        <patternFill>
          <bgColor rgb="FFF2F2F2"/>
        </patternFill>
      </fill>
    </dxf>
    <dxf>
      <fill>
        <patternFill>
          <bgColor rgb="FFA568D2"/>
        </patternFill>
      </fill>
    </dxf>
    <dxf>
      <fill>
        <patternFill>
          <bgColor rgb="FFFF0000"/>
        </patternFill>
      </fill>
    </dxf>
    <dxf>
      <fill>
        <patternFill>
          <bgColor rgb="FFFFFF00"/>
        </patternFill>
      </fill>
    </dxf>
    <dxf>
      <fill>
        <patternFill>
          <bgColor rgb="FFF2F2F2"/>
        </patternFill>
      </fill>
    </dxf>
    <dxf>
      <fill>
        <patternFill>
          <bgColor rgb="FFA568D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92D050"/>
        </patternFill>
      </fill>
    </dxf>
    <dxf>
      <fill>
        <patternFill>
          <bgColor rgb="FFFF0000"/>
        </patternFill>
      </fill>
    </dxf>
    <dxf>
      <fill>
        <patternFill>
          <bgColor rgb="FFFFFF0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FF00"/>
        </patternFill>
      </fill>
    </dxf>
    <dxf>
      <fill>
        <patternFill>
          <bgColor theme="0" tint="-4.9989318521683403E-2"/>
        </patternFill>
      </fill>
    </dxf>
    <dxf>
      <fill>
        <patternFill>
          <bgColor rgb="FF92D050"/>
        </patternFill>
      </fill>
    </dxf>
    <dxf>
      <fill>
        <patternFill>
          <bgColor theme="0" tint="-4.9989318521683403E-2"/>
        </patternFill>
      </fill>
    </dxf>
    <dxf>
      <fill>
        <patternFill>
          <bgColor rgb="FFA568D2"/>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92D050"/>
        </patternFill>
      </fill>
    </dxf>
    <dxf>
      <fill>
        <patternFill>
          <bgColor rgb="FFFFFF00"/>
        </patternFill>
      </fill>
    </dxf>
    <dxf>
      <fill>
        <patternFill>
          <bgColor rgb="FFA568D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92D05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92D050"/>
        </patternFill>
      </fill>
    </dxf>
    <dxf>
      <fill>
        <patternFill>
          <bgColor rgb="FFFF0000"/>
        </patternFill>
      </fill>
    </dxf>
    <dxf>
      <fill>
        <patternFill>
          <bgColor theme="0" tint="-4.9989318521683403E-2"/>
        </patternFill>
      </fill>
    </dxf>
    <dxf>
      <fill>
        <patternFill>
          <bgColor rgb="FFFFFF00"/>
        </patternFill>
      </fill>
    </dxf>
    <dxf>
      <fill>
        <patternFill>
          <bgColor rgb="FF92D050"/>
        </patternFill>
      </fill>
    </dxf>
    <dxf>
      <fill>
        <patternFill>
          <bgColor theme="0" tint="-4.9989318521683403E-2"/>
        </patternFill>
      </fill>
    </dxf>
    <dxf>
      <fill>
        <patternFill>
          <bgColor rgb="FFA568D2"/>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92D050"/>
        </patternFill>
      </fill>
    </dxf>
    <dxf>
      <fill>
        <patternFill>
          <bgColor rgb="FFFFFF00"/>
        </patternFill>
      </fill>
    </dxf>
    <dxf>
      <fill>
        <patternFill>
          <bgColor rgb="FFA568D2"/>
        </patternFill>
      </fill>
    </dxf>
    <dxf>
      <fill>
        <patternFill>
          <bgColor theme="0" tint="-4.9989318521683403E-2"/>
        </patternFill>
      </fill>
    </dxf>
    <dxf>
      <fill>
        <patternFill>
          <bgColor rgb="FFFFFF00"/>
        </patternFill>
      </fill>
    </dxf>
    <dxf>
      <fill>
        <patternFill>
          <bgColor rgb="FF92D050"/>
        </patternFill>
      </fill>
    </dxf>
    <dxf>
      <fill>
        <patternFill>
          <bgColor rgb="FFFF0000"/>
        </patternFill>
      </fill>
    </dxf>
    <dxf>
      <fill>
        <patternFill>
          <bgColor theme="0" tint="-4.9989318521683403E-2"/>
        </patternFill>
      </fill>
    </dxf>
    <dxf>
      <fill>
        <patternFill>
          <bgColor rgb="FFA568D2"/>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FF00"/>
        </patternFill>
      </fill>
    </dxf>
    <dxf>
      <fill>
        <patternFill>
          <bgColor rgb="FFA568D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92D05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92D050"/>
        </patternFill>
      </fill>
    </dxf>
    <dxf>
      <fill>
        <patternFill>
          <bgColor rgb="FFFF0000"/>
        </patternFill>
      </fill>
    </dxf>
    <dxf>
      <fill>
        <patternFill>
          <bgColor rgb="FFA568D2"/>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A568D2"/>
        </patternFill>
      </fill>
    </dxf>
    <dxf>
      <fill>
        <patternFill>
          <bgColor rgb="FF92D05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F0000"/>
        </patternFill>
      </fill>
    </dxf>
    <dxf>
      <fill>
        <patternFill>
          <bgColor rgb="FFFFFF0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92D050"/>
        </patternFill>
      </fill>
    </dxf>
    <dxf>
      <fill>
        <patternFill>
          <bgColor rgb="FFFF0000"/>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theme="0" tint="-4.9989318521683403E-2"/>
        </patternFill>
      </fill>
    </dxf>
    <dxf>
      <fill>
        <patternFill>
          <bgColor rgb="FFFF0000"/>
        </patternFill>
      </fill>
    </dxf>
    <dxf>
      <fill>
        <patternFill>
          <bgColor rgb="FFFFFF00"/>
        </patternFill>
      </fill>
    </dxf>
    <dxf>
      <fill>
        <patternFill>
          <bgColor rgb="FFA568D2"/>
        </patternFill>
      </fill>
    </dxf>
    <dxf>
      <fill>
        <patternFill>
          <bgColor theme="0" tint="-4.9989318521683403E-2"/>
        </patternFill>
      </fill>
    </dxf>
    <dxf>
      <fill>
        <patternFill>
          <bgColor rgb="FF92D050"/>
        </patternFill>
      </fill>
    </dxf>
    <dxf>
      <fill>
        <patternFill>
          <bgColor theme="0" tint="-4.9989318521683403E-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rgb="FFA568D2"/>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A568D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92D050"/>
        </patternFill>
      </fill>
    </dxf>
    <dxf>
      <fill>
        <patternFill>
          <bgColor rgb="FFFF0000"/>
        </patternFill>
      </fill>
    </dxf>
    <dxf>
      <fill>
        <patternFill>
          <bgColor rgb="FFA568D2"/>
        </patternFill>
      </fill>
    </dxf>
    <dxf>
      <fill>
        <patternFill>
          <bgColor rgb="FFA568D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A568D2"/>
        </patternFill>
      </fill>
    </dxf>
    <dxf>
      <fill>
        <patternFill>
          <bgColor theme="0" tint="-4.9989318521683403E-2"/>
        </patternFill>
      </fill>
    </dxf>
    <dxf>
      <fill>
        <patternFill>
          <bgColor rgb="FFFF0000"/>
        </patternFill>
      </fill>
    </dxf>
    <dxf>
      <fill>
        <patternFill>
          <bgColor theme="0" tint="-4.9989318521683403E-2"/>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FFFF00"/>
        </patternFill>
      </fill>
    </dxf>
    <dxf>
      <fill>
        <patternFill>
          <bgColor rgb="FF92D050"/>
        </patternFill>
      </fill>
    </dxf>
    <dxf>
      <fill>
        <patternFill>
          <bgColor rgb="FFA568D2"/>
        </patternFill>
      </fill>
    </dxf>
    <dxf>
      <fill>
        <patternFill>
          <bgColor theme="0" tint="-4.9989318521683403E-2"/>
        </patternFill>
      </fill>
    </dxf>
    <dxf>
      <fill>
        <patternFill>
          <bgColor rgb="FFFF0000"/>
        </patternFill>
      </fill>
    </dxf>
    <dxf>
      <fill>
        <patternFill>
          <bgColor rgb="FF92D050"/>
        </patternFill>
      </fill>
    </dxf>
    <dxf>
      <fill>
        <patternFill>
          <bgColor rgb="FFFFFF00"/>
        </patternFill>
      </fill>
    </dxf>
    <dxf>
      <fill>
        <patternFill>
          <bgColor theme="0" tint="-4.9989318521683403E-2"/>
        </patternFill>
      </fill>
    </dxf>
    <dxf>
      <fill>
        <patternFill>
          <bgColor rgb="FFA568D2"/>
        </patternFill>
      </fill>
    </dxf>
    <dxf>
      <fill>
        <patternFill>
          <bgColor rgb="FFFFFF00"/>
        </patternFill>
      </fill>
    </dxf>
    <dxf>
      <fill>
        <patternFill>
          <bgColor rgb="FFA568D2"/>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92D05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A568D2"/>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rgb="FFFFFF00"/>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FFFF00"/>
        </patternFill>
      </fill>
    </dxf>
    <dxf>
      <fill>
        <patternFill>
          <bgColor rgb="FF92D050"/>
        </patternFill>
      </fill>
    </dxf>
    <dxf>
      <fill>
        <patternFill>
          <bgColor rgb="FFA568D2"/>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A568D2"/>
        </patternFill>
      </fill>
    </dxf>
    <dxf>
      <fill>
        <patternFill>
          <bgColor theme="0" tint="-4.9989318521683403E-2"/>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A568D2"/>
        </patternFill>
      </fill>
    </dxf>
    <dxf>
      <fill>
        <patternFill>
          <bgColor rgb="FFFF000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FF000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FF000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92D050"/>
      <color rgb="FF6CC04A"/>
      <color rgb="FF6D6E71"/>
      <color rgb="FF00ACC8"/>
      <color rgb="FFCDA349"/>
      <color rgb="FFF5E600"/>
      <color rgb="FFF2F2F2"/>
      <color rgb="FFA568D2"/>
      <color rgb="FFFFFF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40030</xdr:colOff>
      <xdr:row>600</xdr:row>
      <xdr:rowOff>232464</xdr:rowOff>
    </xdr:from>
    <xdr:to>
      <xdr:col>3</xdr:col>
      <xdr:colOff>3965762</xdr:colOff>
      <xdr:row>600</xdr:row>
      <xdr:rowOff>1264477</xdr:rowOff>
    </xdr:to>
    <xdr:pic>
      <xdr:nvPicPr>
        <xdr:cNvPr id="2" name="Picture 1">
          <a:extLst>
            <a:ext uri="{FF2B5EF4-FFF2-40B4-BE49-F238E27FC236}">
              <a16:creationId xmlns:a16="http://schemas.microsoft.com/office/drawing/2014/main" id="{344F7671-BEBB-43E3-ACDF-1AB41572CA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4378" y="129242377"/>
          <a:ext cx="4152123" cy="1032013"/>
        </a:xfrm>
        <a:prstGeom prst="rect">
          <a:avLst/>
        </a:prstGeom>
      </xdr:spPr>
    </xdr:pic>
    <xdr:clientData/>
  </xdr:twoCellAnchor>
  <xdr:twoCellAnchor editAs="oneCell">
    <xdr:from>
      <xdr:col>0</xdr:col>
      <xdr:colOff>623162</xdr:colOff>
      <xdr:row>604</xdr:row>
      <xdr:rowOff>105146</xdr:rowOff>
    </xdr:from>
    <xdr:to>
      <xdr:col>3</xdr:col>
      <xdr:colOff>4772035</xdr:colOff>
      <xdr:row>604</xdr:row>
      <xdr:rowOff>850526</xdr:rowOff>
    </xdr:to>
    <xdr:pic>
      <xdr:nvPicPr>
        <xdr:cNvPr id="4" name="Picture 3">
          <a:extLst>
            <a:ext uri="{FF2B5EF4-FFF2-40B4-BE49-F238E27FC236}">
              <a16:creationId xmlns:a16="http://schemas.microsoft.com/office/drawing/2014/main" id="{49B6436A-7B57-404E-B80A-666A1AA2FE31}"/>
            </a:ext>
          </a:extLst>
        </xdr:cNvPr>
        <xdr:cNvPicPr>
          <a:picLocks noChangeAspect="1"/>
        </xdr:cNvPicPr>
      </xdr:nvPicPr>
      <xdr:blipFill>
        <a:blip xmlns:r="http://schemas.openxmlformats.org/officeDocument/2006/relationships" r:embed="rId2"/>
        <a:stretch>
          <a:fillRect/>
        </a:stretch>
      </xdr:blipFill>
      <xdr:spPr>
        <a:xfrm>
          <a:off x="623162" y="145393146"/>
          <a:ext cx="5502170" cy="7390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melia Godfrey" id="{47367A57-5F60-4BAB-B3D1-E28E9AAF1400}" userId="S::agodfrey@southface.org::08759bdf-1f9c-4165-bac9-fd8ce9930db2" providerId="AD"/>
</personList>
</file>

<file path=xl/theme/theme1.xml><?xml version="1.0" encoding="utf-8"?>
<a:theme xmlns:a="http://schemas.openxmlformats.org/drawingml/2006/main" name="Office Theme">
  <a:themeElements>
    <a:clrScheme name="EarthCraft">
      <a:dk1>
        <a:sysClr val="windowText" lastClr="000000"/>
      </a:dk1>
      <a:lt1>
        <a:sysClr val="window" lastClr="FFFFFF"/>
      </a:lt1>
      <a:dk2>
        <a:srgbClr val="D06F1A"/>
      </a:dk2>
      <a:lt2>
        <a:srgbClr val="E7DEC9"/>
      </a:lt2>
      <a:accent1>
        <a:srgbClr val="B8C579"/>
      </a:accent1>
      <a:accent2>
        <a:srgbClr val="BFBFBF"/>
      </a:accent2>
      <a:accent3>
        <a:srgbClr val="7F7F7F"/>
      </a:accent3>
      <a:accent4>
        <a:srgbClr val="B8C579"/>
      </a:accent4>
      <a:accent5>
        <a:srgbClr val="F9F68E"/>
      </a:accent5>
      <a:accent6>
        <a:srgbClr val="E1C793"/>
      </a:accent6>
      <a:hlink>
        <a:srgbClr val="D06F1A"/>
      </a:hlink>
      <a:folHlink>
        <a:srgbClr val="D9CBAB"/>
      </a:folHlink>
    </a:clrScheme>
    <a:fontScheme name="EarthCraft (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2-12-12T21:22:05.81" personId="{47367A57-5F60-4BAB-B3D1-E28E9AAF1400}" id="{A49B0ACD-424A-4E0C-99C0-FCF79144C323}">
    <text>If a single-point envelope leakage test is used, enter in the adjusted CFM50 per ANSI 380.</text>
  </threadedComment>
  <threadedComment ref="G10" dT="2022-12-12T21:22:05.81" personId="{47367A57-5F60-4BAB-B3D1-E28E9AAF1400}" id="{DF45CB93-45CD-4CD8-9E7E-49A86A028E9B}">
    <text>If a single-point envelope leakage test is used, enter in the adjusted CFM50 per ANSI 380.</text>
  </threadedComment>
  <threadedComment ref="L10" dT="2022-12-12T21:22:05.81" personId="{47367A57-5F60-4BAB-B3D1-E28E9AAF1400}" id="{9395DDEB-ABF6-4995-AF07-3AF3512BB0E7}">
    <text>If a single-point envelope leakage test is used, enter in the adjusted CFM50 per ANSI 380.</text>
  </threadedComment>
  <threadedComment ref="B39" dT="2022-12-12T21:22:05.81" personId="{47367A57-5F60-4BAB-B3D1-E28E9AAF1400}" id="{B1A0D823-97DD-4F48-B46A-7872F7D63984}">
    <text>If a single-point envelope leakage test is used, enter in the adjusted CFM50 per ANSI 380.</text>
  </threadedComment>
  <threadedComment ref="G39" dT="2022-12-12T21:22:05.81" personId="{47367A57-5F60-4BAB-B3D1-E28E9AAF1400}" id="{588B7E3E-7A6E-4671-ACE7-C418430BEFCC}">
    <text>If a single-point envelope leakage test is used, enter in the adjusted CFM50 per ANSI 380.</text>
  </threadedComment>
  <threadedComment ref="L39" dT="2022-12-12T21:22:05.81" personId="{47367A57-5F60-4BAB-B3D1-E28E9AAF1400}" id="{B8B308CF-9014-48B1-ACDC-B2F8A794C886}">
    <text>If a single-point envelope leakage test is used, enter in the adjusted CFM50 per ANSI 380.</text>
  </threadedComment>
  <threadedComment ref="B68" dT="2022-12-12T21:22:05.81" personId="{47367A57-5F60-4BAB-B3D1-E28E9AAF1400}" id="{F3A3D4A8-5D25-44A8-82A2-CDF8175688E7}">
    <text>If a single-point envelope leakage test is used, enter in the adjusted CFM50 per ANSI 380.</text>
  </threadedComment>
  <threadedComment ref="G68" dT="2022-12-12T21:22:05.81" personId="{47367A57-5F60-4BAB-B3D1-E28E9AAF1400}" id="{63021938-D129-4F7D-9D33-96C61C90AF9E}">
    <text>If a single-point envelope leakage test is used, enter in the adjusted CFM50 per ANSI 380.</text>
  </threadedComment>
  <threadedComment ref="L68" dT="2022-12-12T21:22:05.81" personId="{47367A57-5F60-4BAB-B3D1-E28E9AAF1400}" id="{8A38DE97-00CB-41FE-B89E-071298CDC8C5}">
    <text>If a single-point envelope leakage test is used, enter in the adjusted CFM50 per ANSI 380.</text>
  </threadedComment>
  <threadedComment ref="B97" dT="2022-12-12T21:22:05.81" personId="{47367A57-5F60-4BAB-B3D1-E28E9AAF1400}" id="{03AABC20-FCDD-4E4E-99F0-BECEFB7CD642}">
    <text>If a single-point envelope leakage test is used, enter in the adjusted CFM50 per ANSI 380.</text>
  </threadedComment>
  <threadedComment ref="G97" dT="2022-12-12T21:22:05.81" personId="{47367A57-5F60-4BAB-B3D1-E28E9AAF1400}" id="{318A44FF-7CFB-4373-BBA4-75AD7F55B477}">
    <text>If a single-point envelope leakage test is used, enter in the adjusted CFM50 per ANSI 380.</text>
  </threadedComment>
  <threadedComment ref="L97" dT="2022-12-12T21:22:05.81" personId="{47367A57-5F60-4BAB-B3D1-E28E9AAF1400}" id="{839AABB8-F257-4D93-B0A1-1C1EC5688BFA}">
    <text>If a single-point envelope leakage test is used, enter in the adjusted CFM50 per ANSI 380.</text>
  </threadedComment>
  <threadedComment ref="B126" dT="2022-12-12T21:22:05.81" personId="{47367A57-5F60-4BAB-B3D1-E28E9AAF1400}" id="{8C7E477B-5725-40A5-BECF-3631139E1CC3}">
    <text>If a single-point envelope leakage test is used, enter in the adjusted CFM50 per ANSI 380.</text>
  </threadedComment>
  <threadedComment ref="G126" dT="2022-12-12T21:22:05.81" personId="{47367A57-5F60-4BAB-B3D1-E28E9AAF1400}" id="{5DC3D358-55AF-4FDD-B21B-5BA4E67B9627}">
    <text>If a single-point envelope leakage test is used, enter in the adjusted CFM50 per ANSI 380.</text>
  </threadedComment>
  <threadedComment ref="L126" dT="2022-12-12T21:22:05.81" personId="{47367A57-5F60-4BAB-B3D1-E28E9AAF1400}" id="{E0E7D924-A393-45D5-BED9-F1862C68776F}">
    <text>If a single-point envelope leakage test is used, enter in the adjusted CFM50 per ANSI 380.</text>
  </threadedComment>
  <threadedComment ref="B155" dT="2022-12-12T21:22:05.81" personId="{47367A57-5F60-4BAB-B3D1-E28E9AAF1400}" id="{FDF3B546-8E2C-43D8-8AAB-587BA134EB41}">
    <text>If a single-point envelope leakage test is used, enter in the adjusted CFM50 per ANSI 380.</text>
  </threadedComment>
  <threadedComment ref="G155" dT="2022-12-12T21:22:05.81" personId="{47367A57-5F60-4BAB-B3D1-E28E9AAF1400}" id="{5CDD9B2A-67BC-4090-8454-D0820793219C}">
    <text>If a single-point envelope leakage test is used, enter in the adjusted CFM50 per ANSI 380.</text>
  </threadedComment>
  <threadedComment ref="L155" dT="2022-12-12T21:22:05.81" personId="{47367A57-5F60-4BAB-B3D1-E28E9AAF1400}" id="{2B64EB33-0306-4E2A-9FCE-84029E233DE9}">
    <text>If a single-point envelope leakage test is used, enter in the adjusted CFM50 per ANSI 380.</text>
  </threadedComment>
  <threadedComment ref="B184" dT="2022-12-12T21:22:05.81" personId="{47367A57-5F60-4BAB-B3D1-E28E9AAF1400}" id="{D6D4BFE2-208C-4B8C-B961-DC8159E47053}">
    <text>If a single-point envelope leakage test is used, enter in the adjusted CFM50 per ANSI 380.</text>
  </threadedComment>
  <threadedComment ref="G184" dT="2022-12-12T21:22:05.81" personId="{47367A57-5F60-4BAB-B3D1-E28E9AAF1400}" id="{D454AE6E-7FC2-4852-8B6D-06D5F749AE99}">
    <text>If a single-point envelope leakage test is used, enter in the adjusted CFM50 per ANSI 380.</text>
  </threadedComment>
  <threadedComment ref="L184" dT="2022-12-12T21:22:05.81" personId="{47367A57-5F60-4BAB-B3D1-E28E9AAF1400}" id="{4DA2F3BA-7986-49CD-8E7A-BEE5663B2572}">
    <text>If a single-point envelope leakage test is used, enter in the adjusted CFM50 per ANSI 380.</text>
  </threadedComment>
  <threadedComment ref="B213" dT="2022-12-12T21:22:05.81" personId="{47367A57-5F60-4BAB-B3D1-E28E9AAF1400}" id="{AFCA6620-1510-4C46-A43C-DF8F308C18BE}">
    <text>If a single-point envelope leakage test is used, enter in the adjusted CFM50 per ANSI 380.</text>
  </threadedComment>
  <threadedComment ref="G213" dT="2022-12-12T21:22:05.81" personId="{47367A57-5F60-4BAB-B3D1-E28E9AAF1400}" id="{AB3318CA-097D-4130-B12D-1E4B91F744EA}">
    <text>If a single-point envelope leakage test is used, enter in the adjusted CFM50 per ANSI 380.</text>
  </threadedComment>
  <threadedComment ref="L213" dT="2022-12-12T21:22:05.81" personId="{47367A57-5F60-4BAB-B3D1-E28E9AAF1400}" id="{DE316E3E-F6B0-4F70-A165-F8ECAFC0DA91}">
    <text>If a single-point envelope leakage test is used, enter in the adjusted CFM50 per ANSI 380.</text>
  </threadedComment>
  <threadedComment ref="B242" dT="2022-12-12T21:22:05.81" personId="{47367A57-5F60-4BAB-B3D1-E28E9AAF1400}" id="{81A5CD45-0FCA-42FA-9C61-AAB50A69A756}">
    <text>If a single-point envelope leakage test is used, enter in the adjusted CFM50 per ANSI 380.</text>
  </threadedComment>
  <threadedComment ref="G242" dT="2022-12-12T21:22:05.81" personId="{47367A57-5F60-4BAB-B3D1-E28E9AAF1400}" id="{31DA2083-86D9-4C97-BF6F-77E56EBDE305}">
    <text>If a single-point envelope leakage test is used, enter in the adjusted CFM50 per ANSI 380.</text>
  </threadedComment>
  <threadedComment ref="L242" dT="2022-12-12T21:22:05.81" personId="{47367A57-5F60-4BAB-B3D1-E28E9AAF1400}" id="{CCBA8003-5CE6-4304-A665-C045182E5BF5}">
    <text>If a single-point envelope leakage test is used, enter in the adjusted CFM50 per ANSI 380.</text>
  </threadedComment>
  <threadedComment ref="B271" dT="2022-12-12T21:22:05.81" personId="{47367A57-5F60-4BAB-B3D1-E28E9AAF1400}" id="{7E77B13A-5BDC-4F2F-A818-913C9AEF3E9A}">
    <text>If a single-point envelope leakage test is used, enter in the adjusted CFM50 per ANSI 380.</text>
  </threadedComment>
  <threadedComment ref="G271" dT="2022-12-12T21:22:05.81" personId="{47367A57-5F60-4BAB-B3D1-E28E9AAF1400}" id="{5DF87313-598C-4613-96D4-008D887802DE}">
    <text>If a single-point envelope leakage test is used, enter in the adjusted CFM50 per ANSI 380.</text>
  </threadedComment>
  <threadedComment ref="L271" dT="2022-12-12T21:22:05.81" personId="{47367A57-5F60-4BAB-B3D1-E28E9AAF1400}" id="{DAA0773C-2043-4733-9CF7-06FEEEAB5170}">
    <text>If a single-point envelope leakage test is used, enter in the adjusted CFM50 per ANSI 380.</text>
  </threadedComment>
  <threadedComment ref="B300" dT="2022-12-12T21:22:05.81" personId="{47367A57-5F60-4BAB-B3D1-E28E9AAF1400}" id="{D9CFB369-745D-4297-B33A-157A2710E5DC}">
    <text>If a single-point envelope leakage test is used, enter in the adjusted CFM50 per ANSI 380.</text>
  </threadedComment>
  <threadedComment ref="G300" dT="2022-12-12T21:22:05.81" personId="{47367A57-5F60-4BAB-B3D1-E28E9AAF1400}" id="{170A1B4F-5C37-49F1-9453-D1C7FD9FF243}">
    <text>If a single-point envelope leakage test is used, enter in the adjusted CFM50 per ANSI 380.</text>
  </threadedComment>
  <threadedComment ref="L300" dT="2022-12-12T21:22:05.81" personId="{47367A57-5F60-4BAB-B3D1-E28E9AAF1400}" id="{211DBFBB-6CB8-4C7B-84D4-24DF234A4B6C}">
    <text>If a single-point envelope leakage test is used, enter in the adjusted CFM50 per ANSI 380.</text>
  </threadedComment>
  <threadedComment ref="B329" dT="2022-12-12T21:22:05.81" personId="{47367A57-5F60-4BAB-B3D1-E28E9AAF1400}" id="{BB9ECBF7-F3F9-4B3D-A62E-57E067D7539A}">
    <text>If a single-point envelope leakage test is used, enter in the adjusted CFM50 per ANSI 380.</text>
  </threadedComment>
  <threadedComment ref="G329" dT="2022-12-12T21:22:05.81" personId="{47367A57-5F60-4BAB-B3D1-E28E9AAF1400}" id="{F4A0D248-7F0D-452E-8AB9-D1E179197792}">
    <text>If a single-point envelope leakage test is used, enter in the adjusted CFM50 per ANSI 380.</text>
  </threadedComment>
  <threadedComment ref="L329" dT="2022-12-12T21:22:05.81" personId="{47367A57-5F60-4BAB-B3D1-E28E9AAF1400}" id="{AC91E1CC-D17F-4C19-9702-9059FC9C9BA6}">
    <text>If a single-point envelope leakage test is used, enter in the adjusted CFM50 per ANSI 380.</text>
  </threadedComment>
  <threadedComment ref="B358" dT="2022-12-12T21:22:05.81" personId="{47367A57-5F60-4BAB-B3D1-E28E9AAF1400}" id="{C52741C7-7E76-4D11-BF16-5D6D27FD7914}">
    <text>If a single-point envelope leakage test is used, enter in the adjusted CFM50 per ANSI 380.</text>
  </threadedComment>
  <threadedComment ref="G358" dT="2022-12-12T21:22:05.81" personId="{47367A57-5F60-4BAB-B3D1-E28E9AAF1400}" id="{724A29A5-0FB6-47C6-9FFE-BE679AE123DE}">
    <text>If a single-point envelope leakage test is used, enter in the adjusted CFM50 per ANSI 380.</text>
  </threadedComment>
  <threadedComment ref="L358" dT="2022-12-12T21:22:05.81" personId="{47367A57-5F60-4BAB-B3D1-E28E9AAF1400}" id="{2FB0F3BD-B91F-47DD-AD94-0482F39A30DE}">
    <text>If a single-point envelope leakage test is used, enter in the adjusted CFM50 per ANSI 380.</text>
  </threadedComment>
  <threadedComment ref="B387" dT="2022-12-12T21:22:05.81" personId="{47367A57-5F60-4BAB-B3D1-E28E9AAF1400}" id="{C076A07D-7E35-4D4F-AAE0-3F941C6EDAB8}">
    <text>If a single-point envelope leakage test is used, enter in the adjusted CFM50 per ANSI 380.</text>
  </threadedComment>
  <threadedComment ref="G387" dT="2022-12-12T21:22:05.81" personId="{47367A57-5F60-4BAB-B3D1-E28E9AAF1400}" id="{2CFB6795-D223-4341-B0CB-94B927A7F9C1}">
    <text>If a single-point envelope leakage test is used, enter in the adjusted CFM50 per ANSI 380.</text>
  </threadedComment>
  <threadedComment ref="L387" dT="2022-12-12T21:22:05.81" personId="{47367A57-5F60-4BAB-B3D1-E28E9AAF1400}" id="{F3CF581E-1041-4FFC-B9B6-585A85C93B71}">
    <text>If a single-point envelope leakage test is used, enter in the adjusted CFM50 per ANSI 380.</text>
  </threadedComment>
  <threadedComment ref="B416" dT="2022-12-12T21:22:05.81" personId="{47367A57-5F60-4BAB-B3D1-E28E9AAF1400}" id="{282AF989-EEE2-408D-B259-E3DB9FB8EC32}">
    <text>If a single-point envelope leakage test is used, enter in the adjusted CFM50 per ANSI 380.</text>
  </threadedComment>
  <threadedComment ref="G416" dT="2022-12-12T21:22:05.81" personId="{47367A57-5F60-4BAB-B3D1-E28E9AAF1400}" id="{5CA1B0A7-E5C7-421B-A0F4-5D46AB99EF3B}">
    <text>If a single-point envelope leakage test is used, enter in the adjusted CFM50 per ANSI 380.</text>
  </threadedComment>
  <threadedComment ref="L416" dT="2022-12-12T21:22:05.81" personId="{47367A57-5F60-4BAB-B3D1-E28E9AAF1400}" id="{BCF54B95-5D44-46B6-9135-5C0BBBB3EFA9}">
    <text>If a single-point envelope leakage test is used, enter in the adjusted CFM50 per ANSI 380.</text>
  </threadedComment>
  <threadedComment ref="B445" dT="2022-12-12T21:22:05.81" personId="{47367A57-5F60-4BAB-B3D1-E28E9AAF1400}" id="{8419B867-187C-4CCC-8970-823FD420EEB4}">
    <text>If a single-point envelope leakage test is used, enter in the adjusted CFM50 per ANSI 380.</text>
  </threadedComment>
  <threadedComment ref="G445" dT="2022-12-12T21:22:05.81" personId="{47367A57-5F60-4BAB-B3D1-E28E9AAF1400}" id="{2EB7366B-B3C1-41CF-AA7B-9C70DBAEC917}">
    <text>If a single-point envelope leakage test is used, enter in the adjusted CFM50 per ANSI 380.</text>
  </threadedComment>
  <threadedComment ref="L445" dT="2022-12-12T21:22:05.81" personId="{47367A57-5F60-4BAB-B3D1-E28E9AAF1400}" id="{2F14A023-74EE-4F09-8F8F-5A960922A4C8}">
    <text>If a single-point envelope leakage test is used, enter in the adjusted CFM50 per ANSI 380.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6D6E71"/>
  </sheetPr>
  <dimension ref="A1:J38"/>
  <sheetViews>
    <sheetView zoomScaleNormal="100" zoomScaleSheetLayoutView="90" workbookViewId="0">
      <selection activeCell="E14" sqref="E14"/>
    </sheetView>
  </sheetViews>
  <sheetFormatPr defaultColWidth="9.1796875" defaultRowHeight="14.5" x14ac:dyDescent="0.35"/>
  <cols>
    <col min="1" max="1" width="2.1796875" customWidth="1"/>
    <col min="2" max="2" width="2.81640625" customWidth="1"/>
    <col min="3" max="3" width="4.1796875" customWidth="1"/>
    <col min="4" max="4" width="3.81640625" customWidth="1"/>
    <col min="5" max="5" width="3.7265625" customWidth="1"/>
    <col min="8" max="8" width="59.26953125" customWidth="1"/>
  </cols>
  <sheetData>
    <row r="1" spans="1:10" ht="27.75" customHeight="1" x14ac:dyDescent="0.35">
      <c r="A1" s="29" t="s">
        <v>482</v>
      </c>
      <c r="B1" s="30"/>
      <c r="C1" s="30"/>
      <c r="D1" s="30"/>
      <c r="E1" s="31"/>
      <c r="F1" s="31"/>
      <c r="G1" s="31"/>
      <c r="H1" s="32"/>
    </row>
    <row r="2" spans="1:10" x14ac:dyDescent="0.35">
      <c r="A2" s="35" t="s">
        <v>392</v>
      </c>
      <c r="B2" s="36"/>
      <c r="C2" s="36"/>
      <c r="D2" s="36"/>
      <c r="E2" s="37"/>
      <c r="F2" s="37"/>
      <c r="G2" s="37"/>
      <c r="H2" s="38"/>
    </row>
    <row r="3" spans="1:10" ht="44.25" customHeight="1" x14ac:dyDescent="0.35">
      <c r="A3" s="39"/>
      <c r="B3" s="37"/>
      <c r="C3" s="777" t="s">
        <v>454</v>
      </c>
      <c r="D3" s="777"/>
      <c r="E3" s="777"/>
      <c r="F3" s="777"/>
      <c r="G3" s="777"/>
      <c r="H3" s="778"/>
    </row>
    <row r="4" spans="1:10" x14ac:dyDescent="0.35">
      <c r="A4" s="35" t="s">
        <v>393</v>
      </c>
      <c r="B4" s="36"/>
      <c r="C4" s="36"/>
      <c r="D4" s="36"/>
      <c r="E4" s="37"/>
      <c r="F4" s="37"/>
      <c r="G4" s="37"/>
      <c r="H4" s="38"/>
    </row>
    <row r="5" spans="1:10" ht="112" customHeight="1" x14ac:dyDescent="0.35">
      <c r="A5" s="39"/>
      <c r="B5" s="37"/>
      <c r="C5" s="777" t="s">
        <v>455</v>
      </c>
      <c r="D5" s="777"/>
      <c r="E5" s="777"/>
      <c r="F5" s="777"/>
      <c r="G5" s="777"/>
      <c r="H5" s="778"/>
      <c r="J5" s="40"/>
    </row>
    <row r="6" spans="1:10" ht="14.25" customHeight="1" x14ac:dyDescent="0.35">
      <c r="A6" s="35" t="s">
        <v>394</v>
      </c>
      <c r="B6" s="36"/>
      <c r="C6" s="36"/>
      <c r="D6" s="36"/>
      <c r="E6" s="37"/>
      <c r="F6" s="37"/>
      <c r="G6" s="37"/>
      <c r="H6" s="38"/>
    </row>
    <row r="7" spans="1:10" ht="12.75" customHeight="1" x14ac:dyDescent="0.35">
      <c r="A7" s="39"/>
      <c r="B7" s="41" t="s">
        <v>395</v>
      </c>
      <c r="C7" s="37"/>
      <c r="D7" s="37"/>
      <c r="E7" s="37"/>
      <c r="F7" s="37"/>
      <c r="G7" s="37"/>
      <c r="H7" s="38"/>
    </row>
    <row r="8" spans="1:10" ht="34.5" customHeight="1" x14ac:dyDescent="0.35">
      <c r="A8" s="42"/>
      <c r="B8" s="43"/>
      <c r="C8" s="777" t="s">
        <v>409</v>
      </c>
      <c r="D8" s="777"/>
      <c r="E8" s="777"/>
      <c r="F8" s="777"/>
      <c r="G8" s="777"/>
      <c r="H8" s="778"/>
    </row>
    <row r="9" spans="1:10" x14ac:dyDescent="0.35">
      <c r="A9" s="42"/>
      <c r="B9" s="44"/>
      <c r="C9" s="45" t="s">
        <v>396</v>
      </c>
      <c r="D9" s="41" t="s">
        <v>2</v>
      </c>
      <c r="E9" s="43"/>
      <c r="F9" s="43"/>
      <c r="G9" s="37"/>
      <c r="H9" s="38"/>
    </row>
    <row r="10" spans="1:10" ht="14.25" customHeight="1" x14ac:dyDescent="0.35">
      <c r="A10" s="42"/>
      <c r="B10" s="44"/>
      <c r="C10" s="44"/>
      <c r="D10" s="1" t="s">
        <v>397</v>
      </c>
      <c r="E10" s="43" t="s">
        <v>398</v>
      </c>
      <c r="F10" s="43"/>
      <c r="G10" s="37"/>
      <c r="H10" s="38"/>
    </row>
    <row r="11" spans="1:10" ht="33" customHeight="1" x14ac:dyDescent="0.35">
      <c r="A11" s="42"/>
      <c r="B11" s="44"/>
      <c r="C11" s="44"/>
      <c r="D11" s="1" t="s">
        <v>397</v>
      </c>
      <c r="E11" s="777" t="s">
        <v>458</v>
      </c>
      <c r="F11" s="777"/>
      <c r="G11" s="777"/>
      <c r="H11" s="778"/>
    </row>
    <row r="12" spans="1:10" x14ac:dyDescent="0.35">
      <c r="A12" s="42"/>
      <c r="B12" s="44"/>
      <c r="C12" s="45" t="s">
        <v>396</v>
      </c>
      <c r="D12" s="41" t="s">
        <v>3</v>
      </c>
      <c r="E12" s="37"/>
      <c r="F12" s="43"/>
      <c r="G12" s="37"/>
      <c r="H12" s="38"/>
    </row>
    <row r="13" spans="1:10" ht="83" customHeight="1" x14ac:dyDescent="0.35">
      <c r="A13" s="42"/>
      <c r="B13" s="44"/>
      <c r="C13" s="44"/>
      <c r="D13" s="1" t="s">
        <v>397</v>
      </c>
      <c r="E13" s="777" t="s">
        <v>957</v>
      </c>
      <c r="F13" s="777"/>
      <c r="G13" s="777"/>
      <c r="H13" s="778"/>
    </row>
    <row r="14" spans="1:10" x14ac:dyDescent="0.35">
      <c r="A14" s="42"/>
      <c r="B14" s="44"/>
      <c r="C14" s="45" t="s">
        <v>396</v>
      </c>
      <c r="D14" s="41" t="s">
        <v>77</v>
      </c>
      <c r="E14" s="37"/>
      <c r="F14" s="43"/>
      <c r="G14" s="37"/>
      <c r="H14" s="38"/>
    </row>
    <row r="15" spans="1:10" ht="46.5" customHeight="1" x14ac:dyDescent="0.35">
      <c r="A15" s="42"/>
      <c r="B15" s="44"/>
      <c r="C15" s="44"/>
      <c r="D15" s="1" t="s">
        <v>397</v>
      </c>
      <c r="E15" s="777" t="s">
        <v>399</v>
      </c>
      <c r="F15" s="777"/>
      <c r="G15" s="777"/>
      <c r="H15" s="778"/>
    </row>
    <row r="16" spans="1:10" ht="15.75" customHeight="1" x14ac:dyDescent="0.35">
      <c r="A16" s="42"/>
      <c r="B16" s="44"/>
      <c r="C16" s="44"/>
      <c r="D16" s="44"/>
      <c r="E16" s="1" t="s">
        <v>400</v>
      </c>
      <c r="F16" s="46" t="s">
        <v>401</v>
      </c>
      <c r="G16" s="43" t="s">
        <v>410</v>
      </c>
      <c r="H16" s="38"/>
    </row>
    <row r="17" spans="1:8" x14ac:dyDescent="0.35">
      <c r="A17" s="42"/>
      <c r="B17" s="44"/>
      <c r="C17" s="44"/>
      <c r="D17" s="44"/>
      <c r="E17" s="1" t="s">
        <v>400</v>
      </c>
      <c r="F17" s="47" t="s">
        <v>402</v>
      </c>
      <c r="G17" s="43" t="s">
        <v>456</v>
      </c>
      <c r="H17" s="38"/>
    </row>
    <row r="18" spans="1:8" x14ac:dyDescent="0.35">
      <c r="A18" s="42"/>
      <c r="B18" s="44"/>
      <c r="C18" s="44"/>
      <c r="D18" s="44"/>
      <c r="E18" s="1" t="s">
        <v>400</v>
      </c>
      <c r="F18" s="48" t="s">
        <v>403</v>
      </c>
      <c r="G18" s="43" t="s">
        <v>404</v>
      </c>
      <c r="H18" s="38"/>
    </row>
    <row r="19" spans="1:8" ht="12.75" customHeight="1" x14ac:dyDescent="0.35">
      <c r="A19" s="42"/>
      <c r="B19" s="44"/>
      <c r="C19" s="44"/>
      <c r="D19" s="44"/>
      <c r="E19" s="1"/>
      <c r="F19" s="49"/>
      <c r="G19" s="50" t="s">
        <v>457</v>
      </c>
      <c r="H19" s="38"/>
    </row>
    <row r="20" spans="1:8" x14ac:dyDescent="0.35">
      <c r="A20" s="42"/>
      <c r="B20" s="44"/>
      <c r="C20" s="44"/>
      <c r="D20" s="44"/>
      <c r="E20" s="1" t="s">
        <v>400</v>
      </c>
      <c r="F20" s="51" t="s">
        <v>405</v>
      </c>
      <c r="G20" s="43" t="s">
        <v>453</v>
      </c>
      <c r="H20" s="38"/>
    </row>
    <row r="21" spans="1:8" ht="30.75" customHeight="1" x14ac:dyDescent="0.35">
      <c r="A21" s="42"/>
      <c r="B21" s="44"/>
      <c r="C21" s="44"/>
      <c r="D21" s="44"/>
      <c r="E21" s="1"/>
      <c r="F21" s="44"/>
      <c r="G21" s="789" t="s">
        <v>459</v>
      </c>
      <c r="H21" s="790"/>
    </row>
    <row r="22" spans="1:8" ht="18.75" customHeight="1" x14ac:dyDescent="0.35">
      <c r="A22" s="42"/>
      <c r="B22" s="44"/>
      <c r="C22" s="44"/>
      <c r="D22" s="44"/>
      <c r="E22" s="1" t="s">
        <v>400</v>
      </c>
      <c r="F22" s="52" t="s">
        <v>406</v>
      </c>
      <c r="G22" s="43" t="s">
        <v>407</v>
      </c>
      <c r="H22" s="38"/>
    </row>
    <row r="23" spans="1:8" ht="16.5" customHeight="1" x14ac:dyDescent="0.35">
      <c r="A23" s="39"/>
      <c r="B23" s="41" t="s">
        <v>408</v>
      </c>
      <c r="C23" s="37"/>
      <c r="D23" s="37"/>
      <c r="E23" s="37"/>
      <c r="F23" s="37"/>
      <c r="G23" s="37"/>
      <c r="H23" s="38"/>
    </row>
    <row r="24" spans="1:8" ht="28.5" customHeight="1" x14ac:dyDescent="0.35">
      <c r="A24" s="42"/>
      <c r="B24" s="43"/>
      <c r="C24" s="777" t="s">
        <v>452</v>
      </c>
      <c r="D24" s="777"/>
      <c r="E24" s="777"/>
      <c r="F24" s="777"/>
      <c r="G24" s="777"/>
      <c r="H24" s="778"/>
    </row>
    <row r="25" spans="1:8" ht="18" customHeight="1" x14ac:dyDescent="0.35">
      <c r="A25" s="39"/>
      <c r="B25" s="43"/>
      <c r="C25" s="45" t="s">
        <v>396</v>
      </c>
      <c r="D25" s="782" t="s">
        <v>461</v>
      </c>
      <c r="E25" s="782"/>
      <c r="F25" s="782"/>
      <c r="G25" s="782"/>
      <c r="H25" s="783"/>
    </row>
    <row r="26" spans="1:8" ht="27.75" customHeight="1" x14ac:dyDescent="0.35">
      <c r="A26" s="39"/>
      <c r="B26" s="43"/>
      <c r="C26" s="43"/>
      <c r="D26" s="1" t="s">
        <v>397</v>
      </c>
      <c r="E26" s="777" t="s">
        <v>464</v>
      </c>
      <c r="F26" s="777"/>
      <c r="G26" s="777"/>
      <c r="H26" s="778"/>
    </row>
    <row r="27" spans="1:8" ht="27" customHeight="1" x14ac:dyDescent="0.35">
      <c r="A27" s="39"/>
      <c r="B27" s="43"/>
      <c r="C27" s="45" t="s">
        <v>396</v>
      </c>
      <c r="D27" s="784" t="s">
        <v>465</v>
      </c>
      <c r="E27" s="785"/>
      <c r="F27" s="785"/>
      <c r="G27" s="785"/>
      <c r="H27" s="786"/>
    </row>
    <row r="28" spans="1:8" ht="30" customHeight="1" x14ac:dyDescent="0.35">
      <c r="A28" s="39"/>
      <c r="B28" s="43"/>
      <c r="C28" s="43"/>
      <c r="D28" s="1" t="s">
        <v>397</v>
      </c>
      <c r="E28" s="777" t="s">
        <v>460</v>
      </c>
      <c r="F28" s="777"/>
      <c r="G28" s="777"/>
      <c r="H28" s="778"/>
    </row>
    <row r="29" spans="1:8" ht="17.25" customHeight="1" x14ac:dyDescent="0.35">
      <c r="A29" s="39"/>
      <c r="B29" s="43"/>
      <c r="C29" s="45" t="s">
        <v>396</v>
      </c>
      <c r="D29" s="787" t="s">
        <v>462</v>
      </c>
      <c r="E29" s="787"/>
      <c r="F29" s="787"/>
      <c r="G29" s="787"/>
      <c r="H29" s="788"/>
    </row>
    <row r="30" spans="1:8" ht="18" customHeight="1" x14ac:dyDescent="0.35">
      <c r="A30" s="39"/>
      <c r="B30" s="43"/>
      <c r="C30" s="43"/>
      <c r="D30" s="1" t="s">
        <v>397</v>
      </c>
      <c r="E30" s="777" t="s">
        <v>463</v>
      </c>
      <c r="F30" s="777"/>
      <c r="G30" s="777"/>
      <c r="H30" s="778"/>
    </row>
    <row r="31" spans="1:8" ht="7.5" customHeight="1" thickBot="1" x14ac:dyDescent="0.4">
      <c r="A31" s="53"/>
      <c r="B31" s="54"/>
      <c r="C31" s="779"/>
      <c r="D31" s="780"/>
      <c r="E31" s="780"/>
      <c r="F31" s="780"/>
      <c r="G31" s="780"/>
      <c r="H31" s="781"/>
    </row>
    <row r="33" spans="3:3" hidden="1" x14ac:dyDescent="0.35">
      <c r="C33" t="s">
        <v>401</v>
      </c>
    </row>
    <row r="34" spans="3:3" hidden="1" x14ac:dyDescent="0.35">
      <c r="C34" t="s">
        <v>402</v>
      </c>
    </row>
    <row r="35" spans="3:3" hidden="1" x14ac:dyDescent="0.35">
      <c r="C35" t="s">
        <v>403</v>
      </c>
    </row>
    <row r="36" spans="3:3" hidden="1" x14ac:dyDescent="0.35">
      <c r="C36" t="s">
        <v>405</v>
      </c>
    </row>
    <row r="37" spans="3:3" hidden="1" x14ac:dyDescent="0.35">
      <c r="C37" t="s">
        <v>406</v>
      </c>
    </row>
    <row r="38" spans="3:3" hidden="1" x14ac:dyDescent="0.35"/>
  </sheetData>
  <sheetProtection algorithmName="SHA-512" hashValue="yRpJVS9w/MWDpw6prmjGSPgT80tkM46UoHz0wasoi0VY9Lj/bf2CNpdQjPKXVVCZCCmgTLVZYbruXfwHgOMuwQ==" saltValue="u9MIjqyDc29c/mjzlDvt4Q==" spinCount="100000" sheet="1" objects="1" scenarios="1" selectLockedCells="1"/>
  <mergeCells count="15">
    <mergeCell ref="G21:H21"/>
    <mergeCell ref="C3:H3"/>
    <mergeCell ref="C5:H5"/>
    <mergeCell ref="C8:H8"/>
    <mergeCell ref="E11:H11"/>
    <mergeCell ref="E13:H13"/>
    <mergeCell ref="E15:H15"/>
    <mergeCell ref="E30:H30"/>
    <mergeCell ref="C31:H31"/>
    <mergeCell ref="C24:H24"/>
    <mergeCell ref="D25:H25"/>
    <mergeCell ref="E26:H26"/>
    <mergeCell ref="D27:H27"/>
    <mergeCell ref="E28:H28"/>
    <mergeCell ref="D29:H29"/>
  </mergeCells>
  <pageMargins left="0.7" right="0.7" top="0.75" bottom="0.75" header="0.3" footer="0.3"/>
  <pageSetup scale="95" orientation="landscape" r:id="rId1"/>
  <headerFooter>
    <oddFooter>&amp;L&amp;"-,Regular"&amp;9v.2014.7.23&amp;C&amp;"-,Regular"&amp;9EarthCraft Multifamily&amp;R&amp;"-,Regular"&amp;9&amp;P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ACC8"/>
  </sheetPr>
  <dimension ref="A1:L43"/>
  <sheetViews>
    <sheetView showGridLines="0" view="pageLayout" zoomScale="129" zoomScaleNormal="100" zoomScaleSheetLayoutView="100" zoomScalePageLayoutView="129" workbookViewId="0">
      <selection activeCell="C8" sqref="C8"/>
    </sheetView>
  </sheetViews>
  <sheetFormatPr defaultColWidth="9.1796875" defaultRowHeight="10" x14ac:dyDescent="0.2"/>
  <cols>
    <col min="1" max="1" width="3.7265625" style="3" customWidth="1"/>
    <col min="2" max="2" width="11.7265625" style="3" customWidth="1"/>
    <col min="3" max="3" width="3.7265625" style="3" customWidth="1"/>
    <col min="4" max="5" width="11.7265625" style="3" customWidth="1"/>
    <col min="6" max="7" width="3.7265625" style="3" customWidth="1"/>
    <col min="8" max="10" width="11.7265625" style="3" customWidth="1"/>
    <col min="11" max="11" width="3.7265625" style="3" customWidth="1"/>
    <col min="12" max="12" width="9.1796875" style="3" customWidth="1"/>
    <col min="13" max="13" width="4.7265625" style="3" customWidth="1"/>
    <col min="14" max="16384" width="9.1796875" style="3"/>
  </cols>
  <sheetData>
    <row r="1" spans="1:11" ht="18.5" customHeight="1" x14ac:dyDescent="0.2">
      <c r="A1" s="795" t="s">
        <v>391</v>
      </c>
      <c r="B1" s="796"/>
      <c r="C1" s="650"/>
      <c r="D1" s="650"/>
      <c r="E1" s="650"/>
      <c r="F1" s="23"/>
      <c r="G1" s="23"/>
      <c r="H1" s="24"/>
      <c r="I1" s="805"/>
      <c r="J1" s="805"/>
      <c r="K1" s="805"/>
    </row>
    <row r="2" spans="1:11" ht="14.15" customHeight="1" x14ac:dyDescent="0.2">
      <c r="A2" s="797" t="s">
        <v>367</v>
      </c>
      <c r="B2" s="798"/>
      <c r="C2" s="801"/>
      <c r="D2" s="801"/>
      <c r="E2" s="801"/>
      <c r="F2" s="2"/>
      <c r="H2" s="687" t="s">
        <v>383</v>
      </c>
      <c r="I2" s="801"/>
      <c r="J2" s="801"/>
      <c r="K2" s="801"/>
    </row>
    <row r="3" spans="1:11" ht="14.15" customHeight="1" x14ac:dyDescent="0.2">
      <c r="A3" s="797" t="s">
        <v>368</v>
      </c>
      <c r="B3" s="798"/>
      <c r="C3" s="793"/>
      <c r="D3" s="793"/>
      <c r="E3" s="793"/>
      <c r="F3" s="2"/>
      <c r="H3" s="689" t="s">
        <v>369</v>
      </c>
      <c r="I3" s="801"/>
      <c r="J3" s="801"/>
      <c r="K3" s="801"/>
    </row>
    <row r="4" spans="1:11" ht="14.15" customHeight="1" x14ac:dyDescent="0.2">
      <c r="A4" s="797" t="s">
        <v>370</v>
      </c>
      <c r="B4" s="798"/>
      <c r="C4" s="793"/>
      <c r="D4" s="793"/>
      <c r="E4" s="793"/>
      <c r="F4" s="2"/>
      <c r="H4" s="689" t="s">
        <v>371</v>
      </c>
      <c r="I4" s="793"/>
      <c r="J4" s="793"/>
      <c r="K4" s="793"/>
    </row>
    <row r="5" spans="1:11" ht="14.15" customHeight="1" x14ac:dyDescent="0.2">
      <c r="A5" s="688"/>
      <c r="B5" s="689"/>
      <c r="C5" s="806"/>
      <c r="D5" s="806"/>
      <c r="E5" s="806"/>
      <c r="G5" s="2"/>
      <c r="I5" s="804"/>
      <c r="J5" s="804"/>
      <c r="K5" s="804"/>
    </row>
    <row r="6" spans="1:11" ht="14.15" customHeight="1" x14ac:dyDescent="0.2">
      <c r="A6" s="791" t="s">
        <v>372</v>
      </c>
      <c r="B6" s="792"/>
      <c r="C6" s="801"/>
      <c r="D6" s="801"/>
      <c r="E6" s="801"/>
      <c r="F6" s="2"/>
      <c r="H6" s="687" t="s">
        <v>841</v>
      </c>
      <c r="I6" s="801"/>
      <c r="J6" s="801"/>
      <c r="K6" s="801"/>
    </row>
    <row r="7" spans="1:11" ht="26.5" customHeight="1" x14ac:dyDescent="0.2">
      <c r="A7" s="791" t="s">
        <v>842</v>
      </c>
      <c r="B7" s="792"/>
      <c r="C7" s="793"/>
      <c r="D7" s="793"/>
      <c r="E7" s="793"/>
      <c r="F7" s="2"/>
      <c r="I7" s="675"/>
      <c r="J7" s="675"/>
      <c r="K7" s="675"/>
    </row>
    <row r="8" spans="1:11" ht="9.75" customHeight="1" x14ac:dyDescent="0.2">
      <c r="A8" s="688"/>
      <c r="B8" s="689"/>
      <c r="C8" s="774"/>
      <c r="D8" s="775"/>
      <c r="E8" s="775"/>
      <c r="G8" s="4"/>
      <c r="H8" s="5"/>
      <c r="I8" s="2"/>
      <c r="J8" s="2"/>
      <c r="K8" s="2"/>
    </row>
    <row r="9" spans="1:11" ht="14.15" customHeight="1" x14ac:dyDescent="0.2">
      <c r="A9" s="799" t="s">
        <v>373</v>
      </c>
      <c r="B9" s="800"/>
      <c r="C9" s="794"/>
      <c r="D9" s="794"/>
      <c r="E9" s="794"/>
      <c r="I9" s="689" t="s">
        <v>569</v>
      </c>
      <c r="J9" s="801"/>
      <c r="K9" s="801"/>
    </row>
    <row r="10" spans="1:11" ht="14.15" customHeight="1" x14ac:dyDescent="0.2">
      <c r="A10" s="799" t="s">
        <v>374</v>
      </c>
      <c r="B10" s="800"/>
      <c r="C10" s="776"/>
      <c r="D10" s="809"/>
      <c r="E10" s="809"/>
      <c r="H10" s="5"/>
      <c r="I10" s="689" t="s">
        <v>570</v>
      </c>
      <c r="J10" s="801"/>
      <c r="K10" s="804"/>
    </row>
    <row r="11" spans="1:11" ht="25" customHeight="1" x14ac:dyDescent="0.2">
      <c r="A11" s="837" t="s">
        <v>843</v>
      </c>
      <c r="B11" s="838"/>
      <c r="C11" s="776"/>
      <c r="D11" s="809"/>
      <c r="E11" s="809"/>
      <c r="G11" s="5"/>
      <c r="H11" s="5"/>
      <c r="I11" s="5"/>
      <c r="J11" s="5"/>
      <c r="K11" s="17"/>
    </row>
    <row r="12" spans="1:11" ht="14.15" customHeight="1" thickBot="1" x14ac:dyDescent="0.25">
      <c r="A12" s="25"/>
      <c r="G12" s="5"/>
      <c r="H12" s="5"/>
      <c r="I12" s="5"/>
      <c r="J12" s="5"/>
    </row>
    <row r="13" spans="1:11" ht="14.15" customHeight="1" thickBot="1" x14ac:dyDescent="0.25">
      <c r="A13" s="25"/>
      <c r="B13" s="810" t="s">
        <v>375</v>
      </c>
      <c r="C13" s="811"/>
      <c r="D13" s="811"/>
      <c r="E13" s="812"/>
      <c r="F13" s="813"/>
      <c r="G13" s="814"/>
      <c r="H13" s="19" t="s">
        <v>376</v>
      </c>
      <c r="I13" s="18" t="s">
        <v>377</v>
      </c>
      <c r="J13" s="18" t="s">
        <v>378</v>
      </c>
    </row>
    <row r="14" spans="1:11" ht="14.15" customHeight="1" thickBot="1" x14ac:dyDescent="0.25">
      <c r="A14" s="25"/>
      <c r="B14" s="815"/>
      <c r="C14" s="816"/>
      <c r="D14" s="816"/>
      <c r="E14" s="817"/>
      <c r="F14" s="818"/>
      <c r="G14" s="819"/>
      <c r="H14" s="101">
        <v>100</v>
      </c>
      <c r="I14" s="102">
        <v>150</v>
      </c>
      <c r="J14" s="103">
        <v>200</v>
      </c>
    </row>
    <row r="15" spans="1:11" ht="14.15" customHeight="1" thickBot="1" x14ac:dyDescent="0.25">
      <c r="A15" s="25"/>
      <c r="G15" s="5"/>
      <c r="H15" s="5"/>
      <c r="I15" s="5"/>
      <c r="J15" s="5"/>
    </row>
    <row r="16" spans="1:11" ht="14.15" customHeight="1" x14ac:dyDescent="0.2">
      <c r="A16" s="25"/>
      <c r="B16" s="820" t="s">
        <v>379</v>
      </c>
      <c r="C16" s="821"/>
      <c r="D16" s="821"/>
      <c r="E16" s="821"/>
      <c r="F16" s="821"/>
      <c r="G16" s="821"/>
      <c r="H16" s="822"/>
      <c r="I16" s="839" t="s">
        <v>380</v>
      </c>
      <c r="J16" s="840"/>
    </row>
    <row r="17" spans="1:12" ht="14.15" customHeight="1" thickBot="1" x14ac:dyDescent="0.25">
      <c r="A17" s="25"/>
      <c r="B17" s="823"/>
      <c r="C17" s="824"/>
      <c r="D17" s="824"/>
      <c r="E17" s="824"/>
      <c r="F17" s="824"/>
      <c r="G17" s="824"/>
      <c r="H17" s="825"/>
      <c r="I17" s="33" t="s">
        <v>3</v>
      </c>
      <c r="J17" s="34" t="s">
        <v>381</v>
      </c>
    </row>
    <row r="18" spans="1:12" ht="14.15" customHeight="1" x14ac:dyDescent="0.2">
      <c r="A18" s="25"/>
      <c r="B18" s="55" t="s">
        <v>47</v>
      </c>
      <c r="C18" s="6"/>
      <c r="D18" s="6"/>
      <c r="E18" s="6"/>
      <c r="F18" s="6"/>
      <c r="G18" s="6"/>
      <c r="H18" s="7"/>
      <c r="I18" s="93">
        <f>Worksheet!F82</f>
        <v>0</v>
      </c>
      <c r="J18" s="94">
        <f>Worksheet!G82</f>
        <v>0</v>
      </c>
    </row>
    <row r="19" spans="1:12" ht="14.15" customHeight="1" x14ac:dyDescent="0.2">
      <c r="A19" s="25"/>
      <c r="B19" s="56" t="s">
        <v>50</v>
      </c>
      <c r="C19" s="8"/>
      <c r="D19" s="8"/>
      <c r="E19" s="8"/>
      <c r="F19" s="8"/>
      <c r="G19" s="8"/>
      <c r="H19" s="9"/>
      <c r="I19" s="95">
        <f>Worksheet!F99</f>
        <v>0</v>
      </c>
      <c r="J19" s="96">
        <f>Worksheet!G99</f>
        <v>0</v>
      </c>
    </row>
    <row r="20" spans="1:12" ht="14.15" customHeight="1" x14ac:dyDescent="0.2">
      <c r="A20" s="25"/>
      <c r="B20" s="56" t="s">
        <v>61</v>
      </c>
      <c r="C20" s="8"/>
      <c r="D20" s="8"/>
      <c r="E20" s="8"/>
      <c r="F20" s="8"/>
      <c r="G20" s="8"/>
      <c r="H20" s="9"/>
      <c r="I20" s="95">
        <f>Worksheet!F154</f>
        <v>0</v>
      </c>
      <c r="J20" s="96">
        <f>Worksheet!G154</f>
        <v>0</v>
      </c>
    </row>
    <row r="21" spans="1:12" ht="14.15" customHeight="1" x14ac:dyDescent="0.2">
      <c r="A21" s="25"/>
      <c r="B21" s="56" t="s">
        <v>150</v>
      </c>
      <c r="C21" s="10"/>
      <c r="D21" s="10"/>
      <c r="E21" s="10"/>
      <c r="F21" s="10"/>
      <c r="G21" s="10"/>
      <c r="H21" s="9"/>
      <c r="I21" s="95">
        <f>Worksheet!F217</f>
        <v>0</v>
      </c>
      <c r="J21" s="96">
        <f>Worksheet!G217</f>
        <v>0</v>
      </c>
    </row>
    <row r="22" spans="1:12" ht="14.15" customHeight="1" x14ac:dyDescent="0.2">
      <c r="A22" s="25"/>
      <c r="B22" s="56" t="s">
        <v>51</v>
      </c>
      <c r="C22" s="10"/>
      <c r="D22" s="10"/>
      <c r="E22" s="10"/>
      <c r="F22" s="10"/>
      <c r="G22" s="10"/>
      <c r="H22" s="9"/>
      <c r="I22" s="95">
        <f>Worksheet!F270</f>
        <v>0</v>
      </c>
      <c r="J22" s="96">
        <f>Worksheet!G270</f>
        <v>0</v>
      </c>
    </row>
    <row r="23" spans="1:12" ht="14.15" customHeight="1" x14ac:dyDescent="0.2">
      <c r="A23" s="25"/>
      <c r="B23" s="56" t="s">
        <v>131</v>
      </c>
      <c r="C23" s="10"/>
      <c r="D23" s="10"/>
      <c r="E23" s="10"/>
      <c r="F23" s="10"/>
      <c r="G23" s="10"/>
      <c r="H23" s="9"/>
      <c r="I23" s="95">
        <f>Worksheet!F464</f>
        <v>0</v>
      </c>
      <c r="J23" s="96">
        <f>Worksheet!G464</f>
        <v>0</v>
      </c>
    </row>
    <row r="24" spans="1:12" ht="14.15" customHeight="1" x14ac:dyDescent="0.2">
      <c r="A24" s="25"/>
      <c r="B24" s="56" t="s">
        <v>124</v>
      </c>
      <c r="C24" s="10"/>
      <c r="D24" s="10"/>
      <c r="E24" s="10"/>
      <c r="F24" s="10"/>
      <c r="G24" s="10"/>
      <c r="H24" s="9"/>
      <c r="I24" s="95">
        <f>Worksheet!F640</f>
        <v>0</v>
      </c>
      <c r="J24" s="96">
        <f>Worksheet!G640</f>
        <v>0</v>
      </c>
    </row>
    <row r="25" spans="1:12" ht="14.15" customHeight="1" x14ac:dyDescent="0.2">
      <c r="A25" s="25"/>
      <c r="B25" s="56" t="s">
        <v>53</v>
      </c>
      <c r="C25" s="10"/>
      <c r="D25" s="10"/>
      <c r="E25" s="10"/>
      <c r="F25" s="10"/>
      <c r="G25" s="10"/>
      <c r="H25" s="9"/>
      <c r="I25" s="95">
        <f>Worksheet!F701</f>
        <v>0</v>
      </c>
      <c r="J25" s="96">
        <f>Worksheet!G701</f>
        <v>0</v>
      </c>
    </row>
    <row r="26" spans="1:12" ht="14.15" customHeight="1" x14ac:dyDescent="0.2">
      <c r="A26" s="25"/>
      <c r="B26" s="56" t="s">
        <v>63</v>
      </c>
      <c r="C26" s="10"/>
      <c r="D26" s="10"/>
      <c r="E26" s="10"/>
      <c r="F26" s="10"/>
      <c r="G26" s="10"/>
      <c r="H26" s="9"/>
      <c r="I26" s="95">
        <f>Worksheet!F731</f>
        <v>0</v>
      </c>
      <c r="J26" s="96">
        <f>Worksheet!G731</f>
        <v>0</v>
      </c>
    </row>
    <row r="27" spans="1:12" ht="14.15" customHeight="1" thickBot="1" x14ac:dyDescent="0.25">
      <c r="A27" s="25"/>
      <c r="B27" s="57" t="s">
        <v>384</v>
      </c>
      <c r="C27" s="11"/>
      <c r="D27" s="11"/>
      <c r="E27" s="11"/>
      <c r="F27" s="11"/>
      <c r="G27" s="11"/>
      <c r="H27" s="12"/>
      <c r="I27" s="97">
        <f>Worksheet!F742</f>
        <v>0</v>
      </c>
      <c r="J27" s="98">
        <f>Worksheet!G742</f>
        <v>0</v>
      </c>
    </row>
    <row r="28" spans="1:12" ht="14.15" customHeight="1" thickBot="1" x14ac:dyDescent="0.25">
      <c r="A28" s="25"/>
      <c r="B28" s="20" t="s">
        <v>382</v>
      </c>
      <c r="C28" s="13"/>
      <c r="D28" s="13"/>
      <c r="E28" s="13"/>
      <c r="F28" s="13"/>
      <c r="G28" s="13"/>
      <c r="H28" s="14"/>
      <c r="I28" s="99">
        <f>SUM(I18:I27)</f>
        <v>0</v>
      </c>
      <c r="J28" s="100">
        <f>SUM(J18:J27)</f>
        <v>0</v>
      </c>
    </row>
    <row r="29" spans="1:12" ht="9.65" customHeight="1" thickBot="1" x14ac:dyDescent="0.25">
      <c r="A29" s="25"/>
      <c r="B29" s="21"/>
      <c r="C29" s="21"/>
      <c r="D29" s="21"/>
      <c r="E29" s="21"/>
      <c r="F29" s="21"/>
      <c r="G29" s="21"/>
      <c r="I29" s="22"/>
      <c r="J29" s="22"/>
    </row>
    <row r="30" spans="1:12" ht="15.65" customHeight="1" thickBot="1" x14ac:dyDescent="0.25">
      <c r="A30" s="25"/>
      <c r="B30" s="834" t="s">
        <v>492</v>
      </c>
      <c r="C30" s="835"/>
      <c r="D30" s="835"/>
      <c r="E30" s="835"/>
      <c r="F30" s="835"/>
      <c r="G30" s="835"/>
      <c r="H30" s="836"/>
      <c r="I30" s="832" t="str">
        <f>Worksheet!E746</f>
        <v>Not Certified</v>
      </c>
      <c r="J30" s="833"/>
    </row>
    <row r="31" spans="1:12" ht="14.15" customHeight="1" thickBot="1" x14ac:dyDescent="0.25">
      <c r="A31" s="26"/>
      <c r="B31" s="27"/>
      <c r="C31" s="27"/>
      <c r="D31" s="27"/>
      <c r="E31" s="27"/>
      <c r="F31" s="27"/>
      <c r="G31" s="27"/>
      <c r="H31" s="27"/>
      <c r="I31" s="27"/>
      <c r="J31" s="27"/>
      <c r="K31" s="27"/>
    </row>
    <row r="32" spans="1:12" ht="2.25" customHeight="1" thickBot="1" x14ac:dyDescent="0.25">
      <c r="G32" s="15"/>
      <c r="H32" s="15"/>
      <c r="I32" s="15"/>
      <c r="J32" s="5"/>
      <c r="L32" s="3" t="s">
        <v>377</v>
      </c>
    </row>
    <row r="33" spans="1:11" ht="357" customHeight="1" x14ac:dyDescent="0.2">
      <c r="A33" s="826" t="s">
        <v>956</v>
      </c>
      <c r="B33" s="827"/>
      <c r="C33" s="827"/>
      <c r="D33" s="827"/>
      <c r="E33" s="827"/>
      <c r="F33" s="827"/>
      <c r="G33" s="827"/>
      <c r="H33" s="827"/>
      <c r="I33" s="827"/>
      <c r="J33" s="827"/>
      <c r="K33" s="828"/>
    </row>
    <row r="34" spans="1:11" ht="45.75" customHeight="1" thickBot="1" x14ac:dyDescent="0.25">
      <c r="A34" s="829"/>
      <c r="B34" s="830"/>
      <c r="C34" s="830"/>
      <c r="D34" s="830"/>
      <c r="E34" s="830"/>
      <c r="F34" s="830"/>
      <c r="G34" s="830"/>
      <c r="H34" s="830"/>
      <c r="I34" s="830"/>
      <c r="J34" s="830"/>
      <c r="K34" s="831"/>
    </row>
    <row r="35" spans="1:11" ht="26.25" customHeight="1" x14ac:dyDescent="0.2">
      <c r="A35" s="807" t="s">
        <v>494</v>
      </c>
      <c r="B35" s="808"/>
      <c r="C35" s="808"/>
      <c r="D35" s="808"/>
      <c r="E35" s="808"/>
      <c r="F35" s="808"/>
      <c r="G35" s="808"/>
      <c r="H35" s="808"/>
      <c r="I35" s="808"/>
      <c r="J35" s="808"/>
    </row>
    <row r="36" spans="1:11" ht="19.5" customHeight="1" x14ac:dyDescent="0.2">
      <c r="A36" s="802"/>
      <c r="B36" s="802"/>
      <c r="C36" s="802"/>
      <c r="D36" s="802"/>
      <c r="E36" s="802"/>
      <c r="F36" s="2"/>
      <c r="G36" s="803"/>
      <c r="H36" s="803"/>
      <c r="I36" s="803"/>
      <c r="J36" s="803"/>
      <c r="K36" s="803"/>
    </row>
    <row r="37" spans="1:11" x14ac:dyDescent="0.2">
      <c r="A37" s="2" t="s">
        <v>484</v>
      </c>
      <c r="B37" s="16"/>
      <c r="C37" s="16"/>
      <c r="D37" s="16"/>
      <c r="E37" s="16"/>
      <c r="F37" s="2"/>
      <c r="G37" s="16" t="s">
        <v>487</v>
      </c>
      <c r="H37" s="16"/>
      <c r="I37" s="16"/>
      <c r="J37" s="16"/>
      <c r="K37" s="16"/>
    </row>
    <row r="38" spans="1:11" ht="24.75" customHeight="1" x14ac:dyDescent="0.2">
      <c r="A38" s="802"/>
      <c r="B38" s="802"/>
      <c r="C38" s="802"/>
      <c r="D38" s="802"/>
      <c r="E38" s="802"/>
      <c r="F38" s="2"/>
      <c r="G38" s="28"/>
      <c r="H38" s="28"/>
      <c r="I38" s="28"/>
      <c r="J38" s="28"/>
      <c r="K38" s="28"/>
    </row>
    <row r="39" spans="1:11" x14ac:dyDescent="0.2">
      <c r="A39" s="2" t="s">
        <v>486</v>
      </c>
      <c r="B39" s="2"/>
      <c r="C39" s="2"/>
      <c r="D39" s="2"/>
      <c r="E39" s="2"/>
      <c r="F39" s="2"/>
      <c r="G39" s="2" t="s">
        <v>487</v>
      </c>
      <c r="H39" s="2"/>
      <c r="I39" s="2"/>
      <c r="J39" s="2"/>
      <c r="K39" s="2"/>
    </row>
    <row r="40" spans="1:11" ht="24.75" customHeight="1" x14ac:dyDescent="0.2">
      <c r="A40" s="802"/>
      <c r="B40" s="802"/>
      <c r="C40" s="802"/>
      <c r="D40" s="802"/>
      <c r="E40" s="802"/>
      <c r="F40" s="2"/>
      <c r="G40" s="802"/>
      <c r="H40" s="802"/>
      <c r="I40" s="802"/>
      <c r="J40" s="802"/>
      <c r="K40" s="802"/>
    </row>
    <row r="41" spans="1:11" x14ac:dyDescent="0.2">
      <c r="A41" s="2" t="s">
        <v>485</v>
      </c>
      <c r="B41" s="16"/>
      <c r="C41" s="16"/>
      <c r="D41" s="16"/>
      <c r="E41" s="16"/>
      <c r="F41" s="2"/>
      <c r="G41" s="16" t="s">
        <v>487</v>
      </c>
      <c r="H41" s="16"/>
      <c r="I41" s="16"/>
      <c r="J41" s="16"/>
      <c r="K41" s="16"/>
    </row>
    <row r="42" spans="1:11" ht="21.75" customHeight="1" x14ac:dyDescent="0.2">
      <c r="A42" s="802"/>
      <c r="B42" s="802"/>
      <c r="C42" s="802"/>
      <c r="D42" s="802"/>
      <c r="E42" s="802"/>
      <c r="F42" s="58"/>
      <c r="G42" s="802"/>
      <c r="H42" s="802"/>
      <c r="I42" s="802"/>
      <c r="J42" s="802"/>
      <c r="K42" s="802"/>
    </row>
    <row r="43" spans="1:11" x14ac:dyDescent="0.2">
      <c r="A43" s="2" t="s">
        <v>389</v>
      </c>
      <c r="B43" s="16"/>
      <c r="C43" s="16"/>
      <c r="D43" s="16"/>
      <c r="E43" s="16"/>
      <c r="F43" s="2"/>
      <c r="G43" s="16" t="s">
        <v>487</v>
      </c>
      <c r="H43" s="16"/>
      <c r="I43" s="16"/>
      <c r="J43" s="16"/>
      <c r="K43" s="16"/>
    </row>
  </sheetData>
  <sheetProtection algorithmName="SHA-512" hashValue="Pwr8u5+6sjZN+MutY/0nVRssAvxayn+MnENpAXh4LxHoxdLLmLtJkRcvNR5pArtCa0ZrI0NJb4yQ6mzOgubgjA==" saltValue="6gpgIT0httZqhFKPrxuhKA==" spinCount="100000" sheet="1" objects="1" scenarios="1" selectLockedCells="1"/>
  <protectedRanges>
    <protectedRange sqref="A42:E42" name="EC Admin Signature"/>
    <protectedRange sqref="A36:E36 A38:E38" name="Builder Signature"/>
    <protectedRange sqref="A40:E40" name="TA signature"/>
  </protectedRanges>
  <mergeCells count="40">
    <mergeCell ref="I6:K6"/>
    <mergeCell ref="J9:K9"/>
    <mergeCell ref="I16:J16"/>
    <mergeCell ref="D11:E11"/>
    <mergeCell ref="C6:E6"/>
    <mergeCell ref="A35:J35"/>
    <mergeCell ref="D10:E10"/>
    <mergeCell ref="J10:K10"/>
    <mergeCell ref="B13:G14"/>
    <mergeCell ref="B16:H17"/>
    <mergeCell ref="A33:K34"/>
    <mergeCell ref="I30:J30"/>
    <mergeCell ref="B30:H30"/>
    <mergeCell ref="A10:B10"/>
    <mergeCell ref="A11:B11"/>
    <mergeCell ref="I2:K2"/>
    <mergeCell ref="I5:K5"/>
    <mergeCell ref="I1:K1"/>
    <mergeCell ref="C3:E3"/>
    <mergeCell ref="I3:K3"/>
    <mergeCell ref="C4:E4"/>
    <mergeCell ref="I4:K4"/>
    <mergeCell ref="C5:E5"/>
    <mergeCell ref="A42:E42"/>
    <mergeCell ref="G42:K42"/>
    <mergeCell ref="A36:E36"/>
    <mergeCell ref="G36:K36"/>
    <mergeCell ref="A40:E40"/>
    <mergeCell ref="G40:K40"/>
    <mergeCell ref="A38:E38"/>
    <mergeCell ref="A7:B7"/>
    <mergeCell ref="C7:E7"/>
    <mergeCell ref="C9:E9"/>
    <mergeCell ref="A1:B1"/>
    <mergeCell ref="A2:B2"/>
    <mergeCell ref="A3:B3"/>
    <mergeCell ref="A4:B4"/>
    <mergeCell ref="A6:B6"/>
    <mergeCell ref="A9:B9"/>
    <mergeCell ref="C2:E2"/>
  </mergeCells>
  <conditionalFormatting sqref="H13:I13 J13:J14 H14">
    <cfRule type="expression" dxfId="1000" priority="2585" stopIfTrue="1">
      <formula>#REF!=$L$32</formula>
    </cfRule>
  </conditionalFormatting>
  <conditionalFormatting sqref="H14:I14">
    <cfRule type="expression" dxfId="999" priority="2587" stopIfTrue="1">
      <formula>#REF!=$L$35</formula>
    </cfRule>
  </conditionalFormatting>
  <conditionalFormatting sqref="H13:J14">
    <cfRule type="expression" dxfId="998" priority="2583" stopIfTrue="1">
      <formula>#REF!=#REF!</formula>
    </cfRule>
  </conditionalFormatting>
  <printOptions horizontalCentered="1"/>
  <pageMargins left="0.25" right="0.25" top="0.75" bottom="0.75" header="0.3" footer="0.3"/>
  <pageSetup orientation="portrait" r:id="rId1"/>
  <headerFooter>
    <oddFooter>&amp;LDecember 2024&amp;CEarthCraft Multifamily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6CC04A"/>
    <pageSetUpPr autoPageBreaks="0" fitToPage="1"/>
  </sheetPr>
  <dimension ref="A1:J1010"/>
  <sheetViews>
    <sheetView showGridLines="0" tabSelected="1" zoomScale="85" zoomScaleNormal="85" zoomScaleSheetLayoutView="55" zoomScalePageLayoutView="55" workbookViewId="0">
      <pane ySplit="1" topLeftCell="A2" activePane="bottomLeft" state="frozen"/>
      <selection pane="bottomLeft" activeCell="H6" sqref="H6"/>
    </sheetView>
  </sheetViews>
  <sheetFormatPr defaultColWidth="9.1796875" defaultRowHeight="13.5" x14ac:dyDescent="0.25"/>
  <cols>
    <col min="1" max="1" width="12.36328125" style="132" customWidth="1"/>
    <col min="2" max="2" width="3.7265625" style="132" customWidth="1"/>
    <col min="3" max="3" width="3.26953125" style="133" customWidth="1"/>
    <col min="4" max="4" width="71.26953125" style="133" customWidth="1"/>
    <col min="5" max="5" width="8.90625" style="135" customWidth="1"/>
    <col min="6" max="6" width="10.81640625" style="135" customWidth="1"/>
    <col min="7" max="7" width="13.1796875" style="135" customWidth="1"/>
    <col min="8" max="8" width="38.54296875" style="567" customWidth="1"/>
    <col min="9" max="9" width="84.36328125" style="136" customWidth="1"/>
    <col min="10" max="16384" width="9.1796875" style="136"/>
  </cols>
  <sheetData>
    <row r="1" spans="1:10" ht="22" customHeight="1" thickBot="1" x14ac:dyDescent="0.3">
      <c r="A1" s="915" t="s">
        <v>391</v>
      </c>
      <c r="B1" s="915"/>
      <c r="C1" s="915"/>
      <c r="D1" s="134">
        <f>'Cover Sheet'!C1</f>
        <v>0</v>
      </c>
      <c r="F1" s="134">
        <f>F744</f>
        <v>0</v>
      </c>
      <c r="G1" s="134">
        <f>G744</f>
        <v>0</v>
      </c>
      <c r="H1" s="563"/>
    </row>
    <row r="2" spans="1:10" ht="22" customHeight="1" thickBot="1" x14ac:dyDescent="0.3">
      <c r="A2" s="761" t="s">
        <v>899</v>
      </c>
      <c r="D2" s="134"/>
      <c r="E2" s="656" t="s">
        <v>2</v>
      </c>
      <c r="F2" s="657" t="s">
        <v>3</v>
      </c>
      <c r="G2" s="658" t="s">
        <v>780</v>
      </c>
      <c r="H2" s="149" t="s">
        <v>781</v>
      </c>
      <c r="I2" s="149" t="s">
        <v>411</v>
      </c>
    </row>
    <row r="3" spans="1:10" s="142" customFormat="1" ht="24" customHeight="1" x14ac:dyDescent="0.35">
      <c r="A3" s="137" t="s">
        <v>47</v>
      </c>
      <c r="B3" s="138"/>
      <c r="C3" s="139"/>
      <c r="D3" s="139"/>
      <c r="E3" s="140"/>
      <c r="F3" s="140"/>
      <c r="G3" s="141"/>
      <c r="H3" s="691"/>
      <c r="I3" s="692"/>
      <c r="J3" s="655"/>
    </row>
    <row r="4" spans="1:10" s="142" customFormat="1" ht="18" customHeight="1" x14ac:dyDescent="0.35">
      <c r="A4" s="143" t="s">
        <v>178</v>
      </c>
      <c r="B4" s="144"/>
      <c r="C4" s="144"/>
      <c r="D4" s="144"/>
      <c r="E4" s="144"/>
      <c r="F4" s="144"/>
      <c r="G4" s="145"/>
      <c r="H4" s="693"/>
      <c r="I4" s="694"/>
    </row>
    <row r="5" spans="1:10" s="142" customFormat="1" ht="18" customHeight="1" x14ac:dyDescent="0.35">
      <c r="A5" s="987" t="s">
        <v>9</v>
      </c>
      <c r="B5" s="988"/>
      <c r="C5" s="988"/>
      <c r="D5" s="988"/>
      <c r="E5" s="988"/>
      <c r="F5" s="988"/>
      <c r="G5" s="989"/>
      <c r="H5" s="695"/>
      <c r="I5" s="696"/>
    </row>
    <row r="6" spans="1:10" ht="16" customHeight="1" x14ac:dyDescent="0.25">
      <c r="A6" s="150">
        <v>1</v>
      </c>
      <c r="B6" s="151" t="s">
        <v>74</v>
      </c>
      <c r="C6" s="152"/>
      <c r="D6" s="152"/>
      <c r="E6" s="894" t="s">
        <v>34</v>
      </c>
      <c r="F6" s="990"/>
      <c r="G6" s="991"/>
      <c r="H6" s="578"/>
      <c r="I6" s="502"/>
    </row>
    <row r="7" spans="1:10" ht="16" customHeight="1" x14ac:dyDescent="0.25">
      <c r="A7" s="150"/>
      <c r="B7" s="115">
        <v>1</v>
      </c>
      <c r="C7" s="151" t="s">
        <v>75</v>
      </c>
      <c r="D7" s="151"/>
      <c r="E7" s="120">
        <v>3</v>
      </c>
      <c r="F7" s="59"/>
      <c r="G7" s="60"/>
      <c r="H7" s="561"/>
      <c r="I7" s="502"/>
    </row>
    <row r="8" spans="1:10" ht="16" customHeight="1" x14ac:dyDescent="0.25">
      <c r="A8" s="150"/>
      <c r="B8" s="115">
        <v>2</v>
      </c>
      <c r="C8" s="151" t="s">
        <v>76</v>
      </c>
      <c r="D8" s="151"/>
      <c r="E8" s="120">
        <v>1</v>
      </c>
      <c r="F8" s="59"/>
      <c r="G8" s="60"/>
      <c r="H8" s="561"/>
      <c r="I8" s="502"/>
      <c r="J8" s="155"/>
    </row>
    <row r="9" spans="1:10" ht="16" customHeight="1" x14ac:dyDescent="0.25">
      <c r="A9" s="150"/>
      <c r="B9" s="115">
        <v>3</v>
      </c>
      <c r="C9" s="155" t="s">
        <v>169</v>
      </c>
      <c r="D9" s="155"/>
      <c r="E9" s="862" t="s">
        <v>261</v>
      </c>
      <c r="F9" s="884"/>
      <c r="G9" s="885"/>
      <c r="H9" s="772"/>
      <c r="I9" s="502"/>
      <c r="J9" s="155"/>
    </row>
    <row r="10" spans="1:10" ht="16" customHeight="1" x14ac:dyDescent="0.25">
      <c r="A10" s="150"/>
      <c r="C10" s="651" t="s">
        <v>13</v>
      </c>
      <c r="D10" s="155" t="s">
        <v>170</v>
      </c>
      <c r="E10" s="156">
        <v>1</v>
      </c>
      <c r="F10" s="841"/>
      <c r="G10" s="846"/>
      <c r="H10" s="561"/>
      <c r="I10" s="502"/>
    </row>
    <row r="11" spans="1:10" ht="16" customHeight="1" x14ac:dyDescent="0.25">
      <c r="A11" s="158"/>
      <c r="B11" s="159"/>
      <c r="C11" s="160" t="s">
        <v>14</v>
      </c>
      <c r="D11" s="161" t="s">
        <v>171</v>
      </c>
      <c r="E11" s="154">
        <v>2</v>
      </c>
      <c r="F11" s="842"/>
      <c r="G11" s="848"/>
      <c r="H11" s="561"/>
      <c r="I11" s="502"/>
    </row>
    <row r="12" spans="1:10" ht="16" customHeight="1" x14ac:dyDescent="0.25">
      <c r="A12" s="150">
        <f>A6+0.1</f>
        <v>1.1000000000000001</v>
      </c>
      <c r="B12" s="114" t="s">
        <v>356</v>
      </c>
      <c r="C12" s="163"/>
      <c r="D12" s="114"/>
      <c r="E12" s="862" t="s">
        <v>261</v>
      </c>
      <c r="F12" s="884"/>
      <c r="G12" s="885"/>
      <c r="H12" s="772"/>
      <c r="I12" s="502"/>
    </row>
    <row r="13" spans="1:10" ht="16" customHeight="1" x14ac:dyDescent="0.25">
      <c r="A13" s="150"/>
      <c r="B13" s="164" t="s">
        <v>13</v>
      </c>
      <c r="C13" s="163" t="s">
        <v>66</v>
      </c>
      <c r="D13" s="114"/>
      <c r="E13" s="165">
        <v>1</v>
      </c>
      <c r="F13" s="841"/>
      <c r="G13" s="846"/>
      <c r="H13" s="561"/>
      <c r="I13" s="502"/>
    </row>
    <row r="14" spans="1:10" ht="16" customHeight="1" x14ac:dyDescent="0.25">
      <c r="A14" s="150"/>
      <c r="B14" s="164" t="s">
        <v>14</v>
      </c>
      <c r="C14" s="114" t="s">
        <v>67</v>
      </c>
      <c r="D14" s="114"/>
      <c r="E14" s="165">
        <v>2</v>
      </c>
      <c r="F14" s="925"/>
      <c r="G14" s="847"/>
      <c r="H14" s="561"/>
      <c r="I14" s="502"/>
    </row>
    <row r="15" spans="1:10" ht="16" customHeight="1" x14ac:dyDescent="0.25">
      <c r="A15" s="158"/>
      <c r="B15" s="166" t="s">
        <v>15</v>
      </c>
      <c r="C15" s="126" t="s">
        <v>121</v>
      </c>
      <c r="D15" s="167"/>
      <c r="E15" s="165">
        <v>3</v>
      </c>
      <c r="F15" s="842"/>
      <c r="G15" s="848"/>
      <c r="H15" s="561"/>
      <c r="I15" s="502"/>
    </row>
    <row r="16" spans="1:10" ht="32" customHeight="1" x14ac:dyDescent="0.25">
      <c r="A16" s="168">
        <f>A12+0.1</f>
        <v>1.2000000000000002</v>
      </c>
      <c r="B16" s="860" t="s">
        <v>685</v>
      </c>
      <c r="C16" s="860"/>
      <c r="D16" s="861"/>
      <c r="E16" s="170">
        <v>1</v>
      </c>
      <c r="F16" s="59"/>
      <c r="G16" s="60"/>
      <c r="H16" s="561"/>
      <c r="I16" s="502"/>
    </row>
    <row r="17" spans="1:9" s="142" customFormat="1" ht="18" customHeight="1" x14ac:dyDescent="0.35">
      <c r="A17" s="143" t="s">
        <v>73</v>
      </c>
      <c r="B17" s="144"/>
      <c r="C17" s="144"/>
      <c r="D17" s="144"/>
      <c r="E17" s="144"/>
      <c r="F17" s="144"/>
      <c r="G17" s="145"/>
      <c r="H17" s="697"/>
      <c r="I17" s="698"/>
    </row>
    <row r="18" spans="1:9" s="142" customFormat="1" ht="18" customHeight="1" x14ac:dyDescent="0.35">
      <c r="A18" s="146" t="s">
        <v>9</v>
      </c>
      <c r="B18" s="147"/>
      <c r="C18" s="147"/>
      <c r="D18" s="147"/>
      <c r="E18" s="147"/>
      <c r="F18" s="147"/>
      <c r="G18" s="148"/>
      <c r="H18" s="699"/>
      <c r="I18" s="700"/>
    </row>
    <row r="19" spans="1:9" ht="16" customHeight="1" x14ac:dyDescent="0.25">
      <c r="A19" s="150">
        <v>2</v>
      </c>
      <c r="B19" s="151" t="s">
        <v>78</v>
      </c>
      <c r="C19" s="171"/>
      <c r="D19" s="151"/>
      <c r="E19" s="992"/>
      <c r="F19" s="993"/>
      <c r="G19" s="994"/>
      <c r="H19" s="561"/>
      <c r="I19" s="502"/>
    </row>
    <row r="20" spans="1:9" ht="16" customHeight="1" x14ac:dyDescent="0.25">
      <c r="A20" s="150"/>
      <c r="B20" s="652">
        <v>1</v>
      </c>
      <c r="C20" s="151" t="s">
        <v>473</v>
      </c>
      <c r="D20" s="151"/>
      <c r="E20" s="862" t="s">
        <v>277</v>
      </c>
      <c r="F20" s="863"/>
      <c r="G20" s="864"/>
      <c r="H20" s="772"/>
      <c r="I20" s="502"/>
    </row>
    <row r="21" spans="1:9" ht="16" customHeight="1" x14ac:dyDescent="0.25">
      <c r="A21" s="150"/>
      <c r="B21" s="653"/>
      <c r="C21" s="172" t="s">
        <v>13</v>
      </c>
      <c r="D21" s="151" t="s">
        <v>168</v>
      </c>
      <c r="E21" s="154">
        <v>2</v>
      </c>
      <c r="F21" s="841"/>
      <c r="G21" s="846"/>
      <c r="H21" s="561"/>
      <c r="I21" s="502"/>
    </row>
    <row r="22" spans="1:9" ht="16" customHeight="1" x14ac:dyDescent="0.25">
      <c r="A22" s="150"/>
      <c r="B22" s="653"/>
      <c r="C22" s="172" t="s">
        <v>14</v>
      </c>
      <c r="D22" s="151" t="s">
        <v>3</v>
      </c>
      <c r="E22" s="154">
        <v>1</v>
      </c>
      <c r="F22" s="842"/>
      <c r="G22" s="848"/>
      <c r="H22" s="561"/>
      <c r="I22" s="502"/>
    </row>
    <row r="23" spans="1:9" ht="16" customHeight="1" x14ac:dyDescent="0.25">
      <c r="A23" s="150"/>
      <c r="B23" s="652">
        <v>2</v>
      </c>
      <c r="C23" s="151" t="s">
        <v>472</v>
      </c>
      <c r="D23" s="151"/>
      <c r="E23" s="977" t="s">
        <v>277</v>
      </c>
      <c r="F23" s="977"/>
      <c r="G23" s="978"/>
      <c r="H23" s="772"/>
      <c r="I23" s="502"/>
    </row>
    <row r="24" spans="1:9" ht="16" customHeight="1" x14ac:dyDescent="0.25">
      <c r="A24" s="150"/>
      <c r="B24" s="653"/>
      <c r="C24" s="172" t="s">
        <v>13</v>
      </c>
      <c r="D24" s="151" t="s">
        <v>168</v>
      </c>
      <c r="E24" s="154">
        <v>3</v>
      </c>
      <c r="F24" s="841"/>
      <c r="G24" s="846"/>
      <c r="H24" s="561"/>
      <c r="I24" s="502"/>
    </row>
    <row r="25" spans="1:9" ht="16" customHeight="1" x14ac:dyDescent="0.25">
      <c r="A25" s="150"/>
      <c r="B25" s="653"/>
      <c r="C25" s="172" t="s">
        <v>14</v>
      </c>
      <c r="D25" s="151" t="s">
        <v>3</v>
      </c>
      <c r="E25" s="154">
        <v>1</v>
      </c>
      <c r="F25" s="842"/>
      <c r="G25" s="848"/>
      <c r="H25" s="561"/>
      <c r="I25" s="502"/>
    </row>
    <row r="26" spans="1:9" ht="16" customHeight="1" x14ac:dyDescent="0.25">
      <c r="A26" s="150"/>
      <c r="B26" s="652">
        <v>3</v>
      </c>
      <c r="C26" s="151" t="s">
        <v>471</v>
      </c>
      <c r="D26" s="151"/>
      <c r="E26" s="977" t="s">
        <v>277</v>
      </c>
      <c r="F26" s="977"/>
      <c r="G26" s="978"/>
      <c r="H26" s="772"/>
      <c r="I26" s="502"/>
    </row>
    <row r="27" spans="1:9" ht="16" customHeight="1" x14ac:dyDescent="0.25">
      <c r="A27" s="150"/>
      <c r="B27" s="653"/>
      <c r="C27" s="172" t="s">
        <v>13</v>
      </c>
      <c r="D27" s="151" t="s">
        <v>168</v>
      </c>
      <c r="E27" s="154">
        <v>2</v>
      </c>
      <c r="F27" s="841"/>
      <c r="G27" s="846"/>
      <c r="H27" s="561"/>
      <c r="I27" s="502"/>
    </row>
    <row r="28" spans="1:9" ht="16" customHeight="1" x14ac:dyDescent="0.25">
      <c r="A28" s="150"/>
      <c r="B28" s="653"/>
      <c r="C28" s="172" t="s">
        <v>14</v>
      </c>
      <c r="D28" s="151" t="s">
        <v>3</v>
      </c>
      <c r="E28" s="154">
        <v>1</v>
      </c>
      <c r="F28" s="842"/>
      <c r="G28" s="848"/>
      <c r="H28" s="561"/>
      <c r="I28" s="502"/>
    </row>
    <row r="29" spans="1:9" ht="32" customHeight="1" x14ac:dyDescent="0.25">
      <c r="A29" s="150"/>
      <c r="B29" s="652">
        <v>4</v>
      </c>
      <c r="C29" s="900" t="s">
        <v>697</v>
      </c>
      <c r="D29" s="901"/>
      <c r="E29" s="977" t="s">
        <v>277</v>
      </c>
      <c r="F29" s="977"/>
      <c r="G29" s="978"/>
      <c r="H29" s="772"/>
      <c r="I29" s="502"/>
    </row>
    <row r="30" spans="1:9" ht="16" customHeight="1" x14ac:dyDescent="0.25">
      <c r="A30" s="150"/>
      <c r="B30" s="653"/>
      <c r="C30" s="654" t="s">
        <v>13</v>
      </c>
      <c r="D30" s="173" t="s">
        <v>168</v>
      </c>
      <c r="E30" s="154">
        <v>2</v>
      </c>
      <c r="F30" s="841"/>
      <c r="G30" s="846"/>
      <c r="H30" s="561"/>
      <c r="I30" s="502"/>
    </row>
    <row r="31" spans="1:9" ht="16" customHeight="1" x14ac:dyDescent="0.25">
      <c r="A31" s="150"/>
      <c r="B31" s="653"/>
      <c r="C31" s="654" t="s">
        <v>14</v>
      </c>
      <c r="D31" s="173" t="s">
        <v>3</v>
      </c>
      <c r="E31" s="154">
        <v>1</v>
      </c>
      <c r="F31" s="842"/>
      <c r="G31" s="848"/>
      <c r="H31" s="561"/>
      <c r="I31" s="502"/>
    </row>
    <row r="32" spans="1:9" ht="16" customHeight="1" x14ac:dyDescent="0.25">
      <c r="A32" s="150"/>
      <c r="B32" s="652">
        <v>5</v>
      </c>
      <c r="C32" s="986" t="s">
        <v>470</v>
      </c>
      <c r="D32" s="986"/>
      <c r="E32" s="977" t="s">
        <v>277</v>
      </c>
      <c r="F32" s="977"/>
      <c r="G32" s="978"/>
      <c r="H32" s="772"/>
      <c r="I32" s="502"/>
    </row>
    <row r="33" spans="1:9" ht="16" customHeight="1" x14ac:dyDescent="0.25">
      <c r="A33" s="150"/>
      <c r="B33" s="653"/>
      <c r="C33" s="172" t="s">
        <v>13</v>
      </c>
      <c r="D33" s="151" t="s">
        <v>278</v>
      </c>
      <c r="E33" s="154">
        <v>2</v>
      </c>
      <c r="F33" s="841"/>
      <c r="G33" s="846"/>
      <c r="H33" s="561"/>
      <c r="I33" s="502"/>
    </row>
    <row r="34" spans="1:9" ht="16" customHeight="1" x14ac:dyDescent="0.25">
      <c r="A34" s="158"/>
      <c r="B34" s="558"/>
      <c r="C34" s="174" t="s">
        <v>14</v>
      </c>
      <c r="D34" s="175" t="s">
        <v>279</v>
      </c>
      <c r="E34" s="154">
        <v>1</v>
      </c>
      <c r="F34" s="842"/>
      <c r="G34" s="848"/>
      <c r="H34" s="561"/>
      <c r="I34" s="502"/>
    </row>
    <row r="35" spans="1:9" ht="16" customHeight="1" x14ac:dyDescent="0.25">
      <c r="A35" s="176">
        <f>A19+0.1</f>
        <v>2.1</v>
      </c>
      <c r="B35" s="128" t="s">
        <v>474</v>
      </c>
      <c r="C35" s="177"/>
      <c r="D35" s="129"/>
      <c r="E35" s="862" t="s">
        <v>30</v>
      </c>
      <c r="F35" s="863"/>
      <c r="G35" s="864"/>
      <c r="H35" s="772" t="s">
        <v>953</v>
      </c>
      <c r="I35" s="502"/>
    </row>
    <row r="36" spans="1:9" ht="16" customHeight="1" x14ac:dyDescent="0.25">
      <c r="A36" s="150"/>
      <c r="B36" s="172" t="s">
        <v>13</v>
      </c>
      <c r="C36" s="171" t="s">
        <v>698</v>
      </c>
      <c r="D36" s="151"/>
      <c r="E36" s="154">
        <v>2</v>
      </c>
      <c r="F36" s="841"/>
      <c r="G36" s="846"/>
      <c r="H36" s="564"/>
      <c r="I36" s="502"/>
    </row>
    <row r="37" spans="1:9" ht="32" customHeight="1" x14ac:dyDescent="0.25">
      <c r="A37" s="150"/>
      <c r="B37" s="172" t="s">
        <v>14</v>
      </c>
      <c r="C37" s="900" t="s">
        <v>747</v>
      </c>
      <c r="D37" s="901"/>
      <c r="E37" s="154">
        <v>2</v>
      </c>
      <c r="F37" s="925"/>
      <c r="G37" s="847"/>
      <c r="H37" s="564"/>
      <c r="I37" s="502"/>
    </row>
    <row r="38" spans="1:9" ht="16" customHeight="1" x14ac:dyDescent="0.25">
      <c r="A38" s="158"/>
      <c r="B38" s="174" t="s">
        <v>15</v>
      </c>
      <c r="C38" s="175" t="s">
        <v>433</v>
      </c>
      <c r="D38" s="178"/>
      <c r="E38" s="154">
        <v>3</v>
      </c>
      <c r="F38" s="842"/>
      <c r="G38" s="848"/>
      <c r="H38" s="564"/>
      <c r="I38" s="502"/>
    </row>
    <row r="39" spans="1:9" ht="16" customHeight="1" x14ac:dyDescent="0.25">
      <c r="A39" s="176">
        <f>A35+0.1</f>
        <v>2.2000000000000002</v>
      </c>
      <c r="B39" s="128" t="s">
        <v>172</v>
      </c>
      <c r="C39" s="177"/>
      <c r="D39" s="129"/>
      <c r="E39" s="862" t="s">
        <v>30</v>
      </c>
      <c r="F39" s="863"/>
      <c r="G39" s="864"/>
      <c r="H39" s="772" t="s">
        <v>953</v>
      </c>
      <c r="I39" s="502"/>
    </row>
    <row r="40" spans="1:9" ht="16" customHeight="1" x14ac:dyDescent="0.25">
      <c r="A40" s="150"/>
      <c r="B40" s="172" t="s">
        <v>13</v>
      </c>
      <c r="C40" s="171" t="s">
        <v>79</v>
      </c>
      <c r="D40" s="151"/>
      <c r="E40" s="154">
        <v>2</v>
      </c>
      <c r="F40" s="841"/>
      <c r="G40" s="846"/>
      <c r="H40" s="561"/>
      <c r="I40" s="502"/>
    </row>
    <row r="41" spans="1:9" ht="16" customHeight="1" x14ac:dyDescent="0.25">
      <c r="A41" s="150"/>
      <c r="B41" s="172" t="s">
        <v>14</v>
      </c>
      <c r="C41" s="151" t="s">
        <v>81</v>
      </c>
      <c r="D41" s="151"/>
      <c r="E41" s="154">
        <v>3</v>
      </c>
      <c r="F41" s="925"/>
      <c r="G41" s="847"/>
      <c r="H41" s="561"/>
      <c r="I41" s="502"/>
    </row>
    <row r="42" spans="1:9" ht="16" customHeight="1" x14ac:dyDescent="0.25">
      <c r="A42" s="158"/>
      <c r="B42" s="174" t="s">
        <v>15</v>
      </c>
      <c r="C42" s="175" t="s">
        <v>80</v>
      </c>
      <c r="D42" s="178"/>
      <c r="E42" s="154">
        <v>4</v>
      </c>
      <c r="F42" s="842"/>
      <c r="G42" s="848"/>
      <c r="H42" s="561"/>
      <c r="I42" s="502"/>
    </row>
    <row r="43" spans="1:9" ht="16" customHeight="1" x14ac:dyDescent="0.25">
      <c r="A43" s="168">
        <f>A39+0.1</f>
        <v>2.3000000000000003</v>
      </c>
      <c r="B43" s="179" t="s">
        <v>684</v>
      </c>
      <c r="C43" s="179"/>
      <c r="D43" s="179"/>
      <c r="E43" s="170">
        <v>1</v>
      </c>
      <c r="F43" s="59"/>
      <c r="G43" s="60"/>
      <c r="H43" s="561"/>
      <c r="I43" s="502"/>
    </row>
    <row r="44" spans="1:9" ht="16" customHeight="1" x14ac:dyDescent="0.25">
      <c r="A44" s="150">
        <f>A43+0.1</f>
        <v>2.4000000000000004</v>
      </c>
      <c r="B44" s="151" t="s">
        <v>809</v>
      </c>
      <c r="C44" s="151"/>
      <c r="D44" s="151"/>
      <c r="E44" s="894" t="s">
        <v>34</v>
      </c>
      <c r="F44" s="895"/>
      <c r="G44" s="896"/>
      <c r="H44" s="561"/>
      <c r="I44" s="502"/>
    </row>
    <row r="45" spans="1:9" ht="16" customHeight="1" x14ac:dyDescent="0.25">
      <c r="A45" s="150"/>
      <c r="B45" s="115">
        <v>1</v>
      </c>
      <c r="C45" s="151" t="s">
        <v>147</v>
      </c>
      <c r="D45" s="151"/>
      <c r="E45" s="154">
        <v>1</v>
      </c>
      <c r="F45" s="59"/>
      <c r="G45" s="60"/>
      <c r="H45" s="561"/>
      <c r="I45" s="502"/>
    </row>
    <row r="46" spans="1:9" ht="16" customHeight="1" x14ac:dyDescent="0.25">
      <c r="A46" s="158"/>
      <c r="B46" s="115">
        <v>2</v>
      </c>
      <c r="C46" s="126" t="s">
        <v>365</v>
      </c>
      <c r="D46" s="167"/>
      <c r="E46" s="170">
        <v>1</v>
      </c>
      <c r="F46" s="59"/>
      <c r="G46" s="60"/>
      <c r="H46" s="561"/>
      <c r="I46" s="502"/>
    </row>
    <row r="47" spans="1:9" ht="32" customHeight="1" x14ac:dyDescent="0.25">
      <c r="A47" s="158">
        <f>A44+0.1</f>
        <v>2.5000000000000004</v>
      </c>
      <c r="B47" s="860" t="s">
        <v>774</v>
      </c>
      <c r="C47" s="860"/>
      <c r="D47" s="861"/>
      <c r="E47" s="170">
        <v>1</v>
      </c>
      <c r="F47" s="59"/>
      <c r="G47" s="60"/>
      <c r="H47" s="561"/>
      <c r="I47" s="502"/>
    </row>
    <row r="48" spans="1:9" ht="16" customHeight="1" x14ac:dyDescent="0.25">
      <c r="A48" s="158">
        <f>A47+0.1</f>
        <v>2.6000000000000005</v>
      </c>
      <c r="B48" s="179" t="s">
        <v>267</v>
      </c>
      <c r="C48" s="169"/>
      <c r="D48" s="179"/>
      <c r="E48" s="170">
        <v>1</v>
      </c>
      <c r="F48" s="59"/>
      <c r="G48" s="60"/>
      <c r="H48" s="561"/>
      <c r="I48" s="502"/>
    </row>
    <row r="49" spans="1:9" ht="16" customHeight="1" x14ac:dyDescent="0.25">
      <c r="A49" s="158" t="s">
        <v>810</v>
      </c>
      <c r="B49" s="179" t="s">
        <v>813</v>
      </c>
      <c r="C49" s="179"/>
      <c r="D49" s="179"/>
      <c r="E49" s="170">
        <v>4</v>
      </c>
      <c r="F49" s="59"/>
      <c r="G49" s="67"/>
      <c r="H49" s="561"/>
      <c r="I49" s="502"/>
    </row>
    <row r="50" spans="1:9" ht="16" customHeight="1" x14ac:dyDescent="0.25">
      <c r="A50" s="158" t="s">
        <v>812</v>
      </c>
      <c r="B50" s="179" t="s">
        <v>811</v>
      </c>
      <c r="C50" s="179"/>
      <c r="D50" s="179"/>
      <c r="E50" s="170">
        <v>2</v>
      </c>
      <c r="F50" s="59"/>
      <c r="G50" s="67"/>
      <c r="H50" s="561"/>
      <c r="I50" s="502"/>
    </row>
    <row r="51" spans="1:9" ht="32" customHeight="1" x14ac:dyDescent="0.25">
      <c r="A51" s="158" t="s">
        <v>814</v>
      </c>
      <c r="B51" s="983" t="s">
        <v>815</v>
      </c>
      <c r="C51" s="983"/>
      <c r="D51" s="983"/>
      <c r="E51" s="170">
        <v>2</v>
      </c>
      <c r="F51" s="59"/>
      <c r="G51" s="67"/>
      <c r="H51" s="561"/>
      <c r="I51" s="502"/>
    </row>
    <row r="52" spans="1:9" ht="16" customHeight="1" x14ac:dyDescent="0.25">
      <c r="A52" s="158" t="s">
        <v>816</v>
      </c>
      <c r="B52" s="179" t="s">
        <v>817</v>
      </c>
      <c r="C52" s="179"/>
      <c r="D52" s="179"/>
      <c r="E52" s="170">
        <v>1</v>
      </c>
      <c r="F52" s="59"/>
      <c r="G52" s="60"/>
      <c r="H52" s="561"/>
      <c r="I52" s="502"/>
    </row>
    <row r="53" spans="1:9" s="142" customFormat="1" ht="18" customHeight="1" x14ac:dyDescent="0.35">
      <c r="A53" s="143" t="s">
        <v>72</v>
      </c>
      <c r="B53" s="144"/>
      <c r="C53" s="144"/>
      <c r="D53" s="144"/>
      <c r="E53" s="144"/>
      <c r="F53" s="144"/>
      <c r="G53" s="145"/>
      <c r="H53" s="697"/>
      <c r="I53" s="698"/>
    </row>
    <row r="54" spans="1:9" s="142" customFormat="1" ht="18" customHeight="1" x14ac:dyDescent="0.35">
      <c r="A54" s="180" t="s">
        <v>8</v>
      </c>
      <c r="B54" s="181"/>
      <c r="C54" s="182"/>
      <c r="D54" s="182"/>
      <c r="E54" s="183"/>
      <c r="F54" s="183"/>
      <c r="G54" s="184"/>
      <c r="H54" s="701"/>
      <c r="I54" s="702"/>
    </row>
    <row r="55" spans="1:9" ht="16" customHeight="1" x14ac:dyDescent="0.25">
      <c r="A55" s="158">
        <v>3</v>
      </c>
      <c r="B55" s="167" t="s">
        <v>1</v>
      </c>
      <c r="C55" s="167"/>
      <c r="D55" s="119"/>
      <c r="E55" s="185" t="s">
        <v>7</v>
      </c>
      <c r="F55" s="185" t="s">
        <v>7</v>
      </c>
      <c r="G55" s="60"/>
      <c r="H55" s="561"/>
      <c r="I55" s="502"/>
    </row>
    <row r="56" spans="1:9" ht="16" customHeight="1" x14ac:dyDescent="0.25">
      <c r="A56" s="168">
        <f>A55+0.1</f>
        <v>3.1</v>
      </c>
      <c r="B56" s="179" t="s">
        <v>281</v>
      </c>
      <c r="C56" s="179"/>
      <c r="D56" s="125"/>
      <c r="E56" s="185" t="s">
        <v>7</v>
      </c>
      <c r="F56" s="185" t="s">
        <v>7</v>
      </c>
      <c r="G56" s="60"/>
      <c r="H56" s="561"/>
      <c r="I56" s="502"/>
    </row>
    <row r="57" spans="1:9" ht="16" customHeight="1" x14ac:dyDescent="0.25">
      <c r="A57" s="168">
        <f t="shared" ref="A57:A63" si="0">A56+0.1</f>
        <v>3.2</v>
      </c>
      <c r="B57" s="179" t="s">
        <v>148</v>
      </c>
      <c r="C57" s="179"/>
      <c r="D57" s="125"/>
      <c r="E57" s="185" t="s">
        <v>7</v>
      </c>
      <c r="F57" s="185" t="s">
        <v>7</v>
      </c>
      <c r="G57" s="60"/>
      <c r="H57" s="561"/>
      <c r="I57" s="502"/>
    </row>
    <row r="58" spans="1:9" ht="16" customHeight="1" x14ac:dyDescent="0.25">
      <c r="A58" s="168">
        <f t="shared" si="0"/>
        <v>3.3000000000000003</v>
      </c>
      <c r="B58" s="179" t="s">
        <v>173</v>
      </c>
      <c r="C58" s="179"/>
      <c r="D58" s="179"/>
      <c r="E58" s="185" t="s">
        <v>7</v>
      </c>
      <c r="F58" s="185" t="s">
        <v>7</v>
      </c>
      <c r="G58" s="60"/>
      <c r="H58" s="561"/>
      <c r="I58" s="502"/>
    </row>
    <row r="59" spans="1:9" s="133" customFormat="1" ht="32" customHeight="1" x14ac:dyDescent="0.35">
      <c r="A59" s="168">
        <f t="shared" si="0"/>
        <v>3.4000000000000004</v>
      </c>
      <c r="B59" s="860" t="s">
        <v>0</v>
      </c>
      <c r="C59" s="860"/>
      <c r="D59" s="860"/>
      <c r="E59" s="185" t="s">
        <v>7</v>
      </c>
      <c r="F59" s="185" t="s">
        <v>7</v>
      </c>
      <c r="G59" s="64"/>
      <c r="H59" s="565"/>
      <c r="I59" s="504"/>
    </row>
    <row r="60" spans="1:9" ht="16" customHeight="1" x14ac:dyDescent="0.25">
      <c r="A60" s="168">
        <f t="shared" si="0"/>
        <v>3.5000000000000004</v>
      </c>
      <c r="B60" s="179" t="s">
        <v>42</v>
      </c>
      <c r="C60" s="179"/>
      <c r="D60" s="125"/>
      <c r="E60" s="185" t="s">
        <v>7</v>
      </c>
      <c r="F60" s="185" t="s">
        <v>7</v>
      </c>
      <c r="G60" s="60"/>
      <c r="H60" s="561"/>
      <c r="I60" s="502"/>
    </row>
    <row r="61" spans="1:9" ht="16" customHeight="1" x14ac:dyDescent="0.25">
      <c r="A61" s="168">
        <f t="shared" si="0"/>
        <v>3.6000000000000005</v>
      </c>
      <c r="B61" s="179" t="s">
        <v>41</v>
      </c>
      <c r="C61" s="179"/>
      <c r="D61" s="125"/>
      <c r="E61" s="185" t="s">
        <v>7</v>
      </c>
      <c r="F61" s="185" t="s">
        <v>7</v>
      </c>
      <c r="G61" s="60"/>
      <c r="H61" s="561"/>
      <c r="I61" s="502"/>
    </row>
    <row r="62" spans="1:9" ht="16" customHeight="1" x14ac:dyDescent="0.25">
      <c r="A62" s="168">
        <f t="shared" si="0"/>
        <v>3.7000000000000006</v>
      </c>
      <c r="B62" s="179" t="s">
        <v>43</v>
      </c>
      <c r="C62" s="179"/>
      <c r="D62" s="125"/>
      <c r="E62" s="185" t="s">
        <v>7</v>
      </c>
      <c r="F62" s="185" t="s">
        <v>7</v>
      </c>
      <c r="G62" s="60"/>
      <c r="H62" s="561"/>
      <c r="I62" s="502"/>
    </row>
    <row r="63" spans="1:9" ht="16" customHeight="1" x14ac:dyDescent="0.25">
      <c r="A63" s="176">
        <f t="shared" si="0"/>
        <v>3.8000000000000007</v>
      </c>
      <c r="B63" s="117" t="s">
        <v>40</v>
      </c>
      <c r="C63" s="117"/>
      <c r="D63" s="124"/>
      <c r="E63" s="185" t="s">
        <v>7</v>
      </c>
      <c r="F63" s="185" t="s">
        <v>7</v>
      </c>
      <c r="G63" s="60"/>
      <c r="H63" s="561"/>
      <c r="I63" s="502"/>
    </row>
    <row r="64" spans="1:9" s="142" customFormat="1" ht="18" customHeight="1" x14ac:dyDescent="0.35">
      <c r="A64" s="146" t="s">
        <v>9</v>
      </c>
      <c r="B64" s="147"/>
      <c r="C64" s="147"/>
      <c r="D64" s="147"/>
      <c r="E64" s="147"/>
      <c r="F64" s="147"/>
      <c r="G64" s="148"/>
      <c r="H64" s="699"/>
      <c r="I64" s="700"/>
    </row>
    <row r="65" spans="1:9" ht="15" customHeight="1" x14ac:dyDescent="0.25">
      <c r="A65" s="176">
        <f>A63+0.1</f>
        <v>3.9000000000000008</v>
      </c>
      <c r="B65" s="179" t="s">
        <v>174</v>
      </c>
      <c r="C65" s="179"/>
      <c r="D65" s="186"/>
      <c r="E65" s="154">
        <v>2</v>
      </c>
      <c r="F65" s="59"/>
      <c r="G65" s="60"/>
      <c r="H65" s="561"/>
      <c r="I65" s="502"/>
    </row>
    <row r="66" spans="1:9" ht="30" customHeight="1" x14ac:dyDescent="0.25">
      <c r="A66" s="176" t="s">
        <v>294</v>
      </c>
      <c r="B66" s="860" t="s">
        <v>334</v>
      </c>
      <c r="C66" s="860"/>
      <c r="D66" s="861"/>
      <c r="E66" s="154">
        <v>2</v>
      </c>
      <c r="F66" s="59"/>
      <c r="G66" s="60"/>
      <c r="H66" s="561"/>
      <c r="I66" s="502"/>
    </row>
    <row r="67" spans="1:9" ht="15" customHeight="1" x14ac:dyDescent="0.25">
      <c r="A67" s="188" t="s">
        <v>295</v>
      </c>
      <c r="B67" s="179" t="s">
        <v>175</v>
      </c>
      <c r="C67" s="179"/>
      <c r="D67" s="186"/>
      <c r="E67" s="154">
        <v>1</v>
      </c>
      <c r="F67" s="59"/>
      <c r="G67" s="60"/>
      <c r="H67" s="561"/>
      <c r="I67" s="502"/>
    </row>
    <row r="68" spans="1:9" ht="15" customHeight="1" x14ac:dyDescent="0.25">
      <c r="A68" s="188" t="s">
        <v>296</v>
      </c>
      <c r="B68" s="179" t="s">
        <v>176</v>
      </c>
      <c r="C68" s="179"/>
      <c r="D68" s="186"/>
      <c r="E68" s="154">
        <v>1</v>
      </c>
      <c r="F68" s="59"/>
      <c r="G68" s="60"/>
      <c r="H68" s="561"/>
      <c r="I68" s="502"/>
    </row>
    <row r="69" spans="1:9" ht="15" customHeight="1" x14ac:dyDescent="0.25">
      <c r="A69" s="188" t="s">
        <v>297</v>
      </c>
      <c r="B69" s="179" t="s">
        <v>298</v>
      </c>
      <c r="C69" s="179"/>
      <c r="D69" s="186"/>
      <c r="E69" s="154">
        <v>2</v>
      </c>
      <c r="F69" s="59"/>
      <c r="G69" s="60"/>
      <c r="H69" s="561"/>
      <c r="I69" s="502"/>
    </row>
    <row r="70" spans="1:9" ht="32" customHeight="1" x14ac:dyDescent="0.25">
      <c r="A70" s="188" t="s">
        <v>818</v>
      </c>
      <c r="B70" s="860" t="s">
        <v>820</v>
      </c>
      <c r="C70" s="860"/>
      <c r="D70" s="861"/>
      <c r="E70" s="154">
        <v>1</v>
      </c>
      <c r="F70" s="59"/>
      <c r="G70" s="60"/>
      <c r="H70" s="561"/>
      <c r="I70" s="502"/>
    </row>
    <row r="71" spans="1:9" ht="32" customHeight="1" thickBot="1" x14ac:dyDescent="0.3">
      <c r="A71" s="429" t="s">
        <v>819</v>
      </c>
      <c r="B71" s="943" t="s">
        <v>821</v>
      </c>
      <c r="C71" s="943"/>
      <c r="D71" s="943"/>
      <c r="E71" s="189">
        <v>1</v>
      </c>
      <c r="F71" s="65"/>
      <c r="G71" s="674"/>
      <c r="H71" s="561"/>
      <c r="I71" s="502"/>
    </row>
    <row r="72" spans="1:9" s="142" customFormat="1" ht="18" customHeight="1" x14ac:dyDescent="0.35">
      <c r="A72" s="190" t="s">
        <v>46</v>
      </c>
      <c r="B72" s="191"/>
      <c r="C72" s="191"/>
      <c r="D72" s="191"/>
      <c r="E72" s="677"/>
      <c r="F72" s="677"/>
      <c r="G72" s="192"/>
      <c r="H72" s="697"/>
      <c r="I72" s="698"/>
    </row>
    <row r="73" spans="1:9" s="142" customFormat="1" ht="18" customHeight="1" x14ac:dyDescent="0.35">
      <c r="A73" s="146" t="s">
        <v>9</v>
      </c>
      <c r="B73" s="147"/>
      <c r="C73" s="147"/>
      <c r="D73" s="147"/>
      <c r="E73" s="147"/>
      <c r="F73" s="147"/>
      <c r="G73" s="148"/>
      <c r="H73" s="699"/>
      <c r="I73" s="700"/>
    </row>
    <row r="74" spans="1:9" ht="16" customHeight="1" x14ac:dyDescent="0.25">
      <c r="A74" s="176">
        <v>4</v>
      </c>
      <c r="B74" s="117" t="s">
        <v>900</v>
      </c>
      <c r="C74" s="114"/>
      <c r="D74" s="194"/>
      <c r="E74" s="862" t="s">
        <v>34</v>
      </c>
      <c r="F74" s="863"/>
      <c r="G74" s="864"/>
      <c r="H74" s="561"/>
      <c r="I74" s="502"/>
    </row>
    <row r="75" spans="1:9" ht="16" customHeight="1" x14ac:dyDescent="0.25">
      <c r="A75" s="150"/>
      <c r="B75" s="115">
        <v>1</v>
      </c>
      <c r="C75" s="114" t="s">
        <v>901</v>
      </c>
      <c r="D75" s="114"/>
      <c r="E75" s="193">
        <v>1</v>
      </c>
      <c r="F75" s="841"/>
      <c r="G75" s="846"/>
      <c r="H75" s="561"/>
      <c r="I75" s="502"/>
    </row>
    <row r="76" spans="1:9" ht="32" customHeight="1" x14ac:dyDescent="0.25">
      <c r="A76" s="158"/>
      <c r="B76" s="115">
        <f>B75+1</f>
        <v>2</v>
      </c>
      <c r="C76" s="851" t="s">
        <v>686</v>
      </c>
      <c r="D76" s="852"/>
      <c r="E76" s="170">
        <v>2</v>
      </c>
      <c r="F76" s="842"/>
      <c r="G76" s="848"/>
      <c r="H76" s="561"/>
      <c r="I76" s="502"/>
    </row>
    <row r="77" spans="1:9" ht="16" customHeight="1" x14ac:dyDescent="0.25">
      <c r="A77" s="150">
        <f>A74+0.1</f>
        <v>4.0999999999999996</v>
      </c>
      <c r="B77" s="117" t="s">
        <v>687</v>
      </c>
      <c r="C77" s="194"/>
      <c r="D77" s="194"/>
      <c r="E77" s="862" t="s">
        <v>30</v>
      </c>
      <c r="F77" s="863"/>
      <c r="G77" s="864"/>
      <c r="H77" s="772"/>
      <c r="I77" s="502"/>
    </row>
    <row r="78" spans="1:9" ht="32" customHeight="1" x14ac:dyDescent="0.25">
      <c r="A78" s="150"/>
      <c r="B78" s="164" t="s">
        <v>13</v>
      </c>
      <c r="C78" s="849" t="s">
        <v>688</v>
      </c>
      <c r="D78" s="850"/>
      <c r="E78" s="170">
        <v>2</v>
      </c>
      <c r="F78" s="841"/>
      <c r="G78" s="846"/>
      <c r="H78" s="561"/>
      <c r="I78" s="502"/>
    </row>
    <row r="79" spans="1:9" ht="32" customHeight="1" x14ac:dyDescent="0.25">
      <c r="A79" s="158"/>
      <c r="B79" s="166" t="s">
        <v>14</v>
      </c>
      <c r="C79" s="851" t="s">
        <v>942</v>
      </c>
      <c r="D79" s="852"/>
      <c r="E79" s="170">
        <v>4</v>
      </c>
      <c r="F79" s="842"/>
      <c r="G79" s="848"/>
      <c r="H79" s="561"/>
      <c r="I79" s="502"/>
    </row>
    <row r="80" spans="1:9" ht="16" customHeight="1" x14ac:dyDescent="0.25">
      <c r="A80" s="168">
        <f>A77+0.1</f>
        <v>4.1999999999999993</v>
      </c>
      <c r="B80" s="179" t="s">
        <v>689</v>
      </c>
      <c r="C80" s="169"/>
      <c r="D80" s="169"/>
      <c r="E80" s="170">
        <v>1</v>
      </c>
      <c r="F80" s="59"/>
      <c r="G80" s="60"/>
      <c r="H80" s="561"/>
      <c r="I80" s="502"/>
    </row>
    <row r="81" spans="1:9" ht="32" customHeight="1" x14ac:dyDescent="0.25">
      <c r="A81" s="168">
        <f>A80+0.1</f>
        <v>4.2999999999999989</v>
      </c>
      <c r="B81" s="860" t="s">
        <v>743</v>
      </c>
      <c r="C81" s="860"/>
      <c r="D81" s="861"/>
      <c r="E81" s="170">
        <v>2</v>
      </c>
      <c r="F81" s="59"/>
      <c r="G81" s="60"/>
      <c r="H81" s="561"/>
      <c r="I81" s="502"/>
    </row>
    <row r="82" spans="1:9" s="142" customFormat="1" ht="24" customHeight="1" thickBot="1" x14ac:dyDescent="0.4">
      <c r="A82" s="195" t="s">
        <v>57</v>
      </c>
      <c r="B82" s="196"/>
      <c r="C82" s="197"/>
      <c r="D82" s="197"/>
      <c r="E82" s="198"/>
      <c r="F82" s="715">
        <f>SUM(F7:F81)</f>
        <v>0</v>
      </c>
      <c r="G82" s="717">
        <f>SUMIF(G7:G81, "Y", F7:F81)</f>
        <v>0</v>
      </c>
      <c r="H82" s="706"/>
      <c r="I82" s="707"/>
    </row>
    <row r="83" spans="1:9" ht="15" customHeight="1" thickBot="1" x14ac:dyDescent="0.3">
      <c r="A83" s="200"/>
      <c r="B83" s="201"/>
      <c r="D83" s="114"/>
      <c r="E83" s="202"/>
      <c r="F83" s="153"/>
      <c r="G83" s="203"/>
      <c r="H83" s="561"/>
      <c r="I83" s="502"/>
    </row>
    <row r="84" spans="1:9" s="142" customFormat="1" ht="24" customHeight="1" x14ac:dyDescent="0.35">
      <c r="A84" s="204" t="s">
        <v>50</v>
      </c>
      <c r="B84" s="205"/>
      <c r="C84" s="205"/>
      <c r="D84" s="205"/>
      <c r="E84" s="206"/>
      <c r="F84" s="205"/>
      <c r="G84" s="207"/>
      <c r="H84" s="703"/>
      <c r="I84" s="704"/>
    </row>
    <row r="85" spans="1:9" s="142" customFormat="1" ht="18" customHeight="1" x14ac:dyDescent="0.35">
      <c r="A85" s="180" t="s">
        <v>8</v>
      </c>
      <c r="B85" s="181"/>
      <c r="C85" s="182"/>
      <c r="D85" s="182"/>
      <c r="E85" s="183"/>
      <c r="F85" s="183"/>
      <c r="G85" s="184"/>
      <c r="H85" s="701"/>
      <c r="I85" s="702"/>
    </row>
    <row r="86" spans="1:9" ht="16" customHeight="1" x14ac:dyDescent="0.25">
      <c r="A86" s="208">
        <v>1</v>
      </c>
      <c r="B86" s="209" t="s">
        <v>82</v>
      </c>
      <c r="C86" s="209"/>
      <c r="D86" s="209"/>
      <c r="E86" s="185" t="s">
        <v>7</v>
      </c>
      <c r="F86" s="185" t="s">
        <v>7</v>
      </c>
      <c r="G86" s="60"/>
      <c r="H86" s="561"/>
      <c r="I86" s="502"/>
    </row>
    <row r="87" spans="1:9" ht="16" customHeight="1" x14ac:dyDescent="0.25">
      <c r="A87" s="208">
        <f>A86+0.1</f>
        <v>1.1000000000000001</v>
      </c>
      <c r="B87" s="151" t="s">
        <v>83</v>
      </c>
      <c r="C87" s="151"/>
      <c r="D87" s="178"/>
      <c r="E87" s="185" t="s">
        <v>7</v>
      </c>
      <c r="F87" s="185" t="s">
        <v>7</v>
      </c>
      <c r="G87" s="60"/>
      <c r="H87" s="561"/>
      <c r="I87" s="502"/>
    </row>
    <row r="88" spans="1:9" ht="16" customHeight="1" x14ac:dyDescent="0.25">
      <c r="A88" s="208">
        <f>A87+0.1</f>
        <v>1.2000000000000002</v>
      </c>
      <c r="B88" s="209" t="s">
        <v>24</v>
      </c>
      <c r="C88" s="210"/>
      <c r="D88" s="211"/>
      <c r="E88" s="185" t="s">
        <v>7</v>
      </c>
      <c r="F88" s="185" t="s">
        <v>7</v>
      </c>
      <c r="G88" s="60"/>
      <c r="H88" s="606"/>
      <c r="I88" s="502"/>
    </row>
    <row r="89" spans="1:9" s="142" customFormat="1" ht="18" customHeight="1" x14ac:dyDescent="0.35">
      <c r="A89" s="146" t="s">
        <v>9</v>
      </c>
      <c r="B89" s="147"/>
      <c r="C89" s="147"/>
      <c r="D89" s="147"/>
      <c r="E89" s="212"/>
      <c r="F89" s="147"/>
      <c r="G89" s="213"/>
      <c r="H89" s="705"/>
      <c r="I89" s="700"/>
    </row>
    <row r="90" spans="1:9" ht="16" customHeight="1" x14ac:dyDescent="0.25">
      <c r="A90" s="208">
        <f>A88+0.1</f>
        <v>1.3000000000000003</v>
      </c>
      <c r="B90" s="902" t="s">
        <v>335</v>
      </c>
      <c r="C90" s="902"/>
      <c r="D90" s="902"/>
      <c r="E90" s="154">
        <v>2</v>
      </c>
      <c r="F90" s="59"/>
      <c r="G90" s="60"/>
      <c r="H90" s="561"/>
      <c r="I90" s="502"/>
    </row>
    <row r="91" spans="1:9" ht="32" customHeight="1" x14ac:dyDescent="0.25">
      <c r="A91" s="215">
        <f>A90+0.1</f>
        <v>1.4000000000000004</v>
      </c>
      <c r="B91" s="902" t="s">
        <v>624</v>
      </c>
      <c r="C91" s="902"/>
      <c r="D91" s="902"/>
      <c r="E91" s="154">
        <v>2</v>
      </c>
      <c r="F91" s="59"/>
      <c r="G91" s="60"/>
      <c r="H91" s="561"/>
      <c r="I91" s="502"/>
    </row>
    <row r="92" spans="1:9" ht="16" customHeight="1" x14ac:dyDescent="0.25">
      <c r="A92" s="215">
        <f>A91+0.1</f>
        <v>1.5000000000000004</v>
      </c>
      <c r="B92" s="877" t="s">
        <v>704</v>
      </c>
      <c r="C92" s="877"/>
      <c r="D92" s="878"/>
      <c r="E92" s="862" t="s">
        <v>34</v>
      </c>
      <c r="F92" s="863"/>
      <c r="G92" s="864"/>
      <c r="H92" s="606"/>
      <c r="I92" s="502"/>
    </row>
    <row r="93" spans="1:9" ht="16" customHeight="1" x14ac:dyDescent="0.25">
      <c r="A93" s="216"/>
      <c r="B93" s="115">
        <v>1</v>
      </c>
      <c r="C93" s="151" t="s">
        <v>20</v>
      </c>
      <c r="D93" s="151"/>
      <c r="E93" s="154">
        <v>2</v>
      </c>
      <c r="F93" s="59"/>
      <c r="G93" s="60"/>
      <c r="H93" s="606"/>
      <c r="I93" s="502"/>
    </row>
    <row r="94" spans="1:9" ht="16" customHeight="1" x14ac:dyDescent="0.25">
      <c r="A94" s="216"/>
      <c r="B94" s="115">
        <f>B93+1</f>
        <v>2</v>
      </c>
      <c r="C94" s="151" t="s">
        <v>21</v>
      </c>
      <c r="D94" s="151"/>
      <c r="E94" s="154">
        <v>2</v>
      </c>
      <c r="F94" s="59"/>
      <c r="G94" s="60"/>
      <c r="H94" s="561"/>
      <c r="I94" s="502"/>
    </row>
    <row r="95" spans="1:9" ht="16" customHeight="1" x14ac:dyDescent="0.25">
      <c r="A95" s="216"/>
      <c r="B95" s="115">
        <f>B94+1</f>
        <v>3</v>
      </c>
      <c r="C95" s="151" t="s">
        <v>177</v>
      </c>
      <c r="D95" s="151"/>
      <c r="E95" s="154">
        <v>1</v>
      </c>
      <c r="F95" s="59"/>
      <c r="G95" s="60"/>
      <c r="H95" s="561"/>
      <c r="I95" s="502"/>
    </row>
    <row r="96" spans="1:9" ht="16" customHeight="1" x14ac:dyDescent="0.25">
      <c r="A96" s="216"/>
      <c r="B96" s="115">
        <f>B95+1</f>
        <v>4</v>
      </c>
      <c r="C96" s="151" t="s">
        <v>22</v>
      </c>
      <c r="D96" s="151"/>
      <c r="E96" s="154">
        <v>2</v>
      </c>
      <c r="F96" s="59"/>
      <c r="G96" s="60"/>
      <c r="H96" s="561"/>
      <c r="I96" s="502"/>
    </row>
    <row r="97" spans="1:9" ht="16" customHeight="1" x14ac:dyDescent="0.25">
      <c r="A97" s="216"/>
      <c r="B97" s="115">
        <f>B96+1</f>
        <v>5</v>
      </c>
      <c r="C97" s="151" t="s">
        <v>353</v>
      </c>
      <c r="D97" s="151"/>
      <c r="E97" s="154">
        <v>1</v>
      </c>
      <c r="F97" s="59"/>
      <c r="G97" s="60"/>
      <c r="H97" s="561"/>
      <c r="I97" s="502"/>
    </row>
    <row r="98" spans="1:9" ht="16" customHeight="1" x14ac:dyDescent="0.25">
      <c r="A98" s="217"/>
      <c r="B98" s="116">
        <f>B97+1</f>
        <v>6</v>
      </c>
      <c r="C98" s="178" t="s">
        <v>23</v>
      </c>
      <c r="D98" s="178"/>
      <c r="E98" s="154">
        <v>2</v>
      </c>
      <c r="F98" s="59"/>
      <c r="G98" s="60"/>
      <c r="H98" s="561"/>
      <c r="I98" s="502"/>
    </row>
    <row r="99" spans="1:9" s="221" customFormat="1" ht="24" customHeight="1" thickBot="1" x14ac:dyDescent="0.4">
      <c r="A99" s="218" t="s">
        <v>39</v>
      </c>
      <c r="B99" s="219"/>
      <c r="C99" s="220"/>
      <c r="D99" s="197"/>
      <c r="E99" s="199"/>
      <c r="F99" s="715">
        <f>SUM(F86:F98)</f>
        <v>0</v>
      </c>
      <c r="G99" s="716">
        <f>SUMIF(G86:G98, "Y", F86:F98)</f>
        <v>0</v>
      </c>
      <c r="H99" s="706"/>
      <c r="I99" s="708"/>
    </row>
    <row r="100" spans="1:9" ht="15" customHeight="1" thickBot="1" x14ac:dyDescent="0.3">
      <c r="A100" s="200"/>
      <c r="B100" s="201"/>
      <c r="D100" s="114"/>
      <c r="E100" s="202"/>
      <c r="F100" s="153"/>
      <c r="G100" s="203"/>
      <c r="H100" s="561"/>
      <c r="I100" s="502"/>
    </row>
    <row r="101" spans="1:9" s="142" customFormat="1" ht="24" customHeight="1" thickBot="1" x14ac:dyDescent="0.4">
      <c r="A101" s="222" t="s">
        <v>61</v>
      </c>
      <c r="B101" s="223"/>
      <c r="C101" s="223"/>
      <c r="D101" s="224"/>
      <c r="E101" s="224"/>
      <c r="F101" s="224"/>
      <c r="G101" s="225"/>
      <c r="H101" s="703"/>
      <c r="I101" s="704"/>
    </row>
    <row r="102" spans="1:9" s="142" customFormat="1" ht="18" customHeight="1" x14ac:dyDescent="0.35">
      <c r="A102" s="143" t="s">
        <v>84</v>
      </c>
      <c r="B102" s="144"/>
      <c r="C102" s="144"/>
      <c r="D102" s="144"/>
      <c r="E102" s="144"/>
      <c r="F102" s="144"/>
      <c r="G102" s="145"/>
      <c r="H102" s="697"/>
      <c r="I102" s="698"/>
    </row>
    <row r="103" spans="1:9" s="142" customFormat="1" ht="18" customHeight="1" x14ac:dyDescent="0.35">
      <c r="A103" s="180" t="s">
        <v>8</v>
      </c>
      <c r="B103" s="181"/>
      <c r="C103" s="182"/>
      <c r="D103" s="182"/>
      <c r="E103" s="183"/>
      <c r="F103" s="183"/>
      <c r="G103" s="184"/>
      <c r="H103" s="701"/>
      <c r="I103" s="702"/>
    </row>
    <row r="104" spans="1:9" ht="16" customHeight="1" x14ac:dyDescent="0.25">
      <c r="A104" s="226" t="s">
        <v>354</v>
      </c>
      <c r="B104" s="179" t="s">
        <v>149</v>
      </c>
      <c r="C104" s="179"/>
      <c r="D104" s="179"/>
      <c r="E104" s="185" t="s">
        <v>7</v>
      </c>
      <c r="F104" s="185" t="s">
        <v>7</v>
      </c>
      <c r="G104" s="60"/>
      <c r="H104" s="561"/>
      <c r="I104" s="502"/>
    </row>
    <row r="105" spans="1:9" ht="16" customHeight="1" x14ac:dyDescent="0.25">
      <c r="A105" s="226" t="s">
        <v>299</v>
      </c>
      <c r="B105" s="179" t="s">
        <v>423</v>
      </c>
      <c r="C105" s="179"/>
      <c r="D105" s="179"/>
      <c r="E105" s="185" t="s">
        <v>7</v>
      </c>
      <c r="F105" s="185" t="s">
        <v>7</v>
      </c>
      <c r="G105" s="67"/>
      <c r="H105" s="561"/>
      <c r="I105" s="502"/>
    </row>
    <row r="106" spans="1:9" s="142" customFormat="1" ht="18" customHeight="1" x14ac:dyDescent="0.35">
      <c r="A106" s="995" t="s">
        <v>115</v>
      </c>
      <c r="B106" s="996"/>
      <c r="C106" s="996"/>
      <c r="D106" s="996"/>
      <c r="E106" s="996"/>
      <c r="F106" s="996"/>
      <c r="G106" s="997"/>
      <c r="H106" s="709"/>
      <c r="I106" s="710"/>
    </row>
    <row r="107" spans="1:9" ht="16" customHeight="1" x14ac:dyDescent="0.25">
      <c r="A107" s="230" t="s">
        <v>300</v>
      </c>
      <c r="B107" s="231" t="s">
        <v>357</v>
      </c>
      <c r="C107" s="232"/>
      <c r="D107" s="233"/>
      <c r="E107" s="865" t="s">
        <v>34</v>
      </c>
      <c r="F107" s="866"/>
      <c r="G107" s="867"/>
      <c r="H107" s="561"/>
      <c r="I107" s="502"/>
    </row>
    <row r="108" spans="1:9" ht="16" customHeight="1" x14ac:dyDescent="0.25">
      <c r="A108" s="234"/>
      <c r="B108" s="115">
        <v>1</v>
      </c>
      <c r="C108" s="151" t="s">
        <v>571</v>
      </c>
      <c r="D108" s="114"/>
      <c r="E108" s="170">
        <v>3</v>
      </c>
      <c r="F108" s="59"/>
      <c r="G108" s="60"/>
      <c r="H108" s="561"/>
      <c r="I108" s="502"/>
    </row>
    <row r="109" spans="1:9" ht="16" customHeight="1" x14ac:dyDescent="0.25">
      <c r="A109" s="234"/>
      <c r="B109" s="115">
        <v>2</v>
      </c>
      <c r="C109" s="151" t="s">
        <v>943</v>
      </c>
      <c r="D109" s="114"/>
      <c r="E109" s="170">
        <v>2</v>
      </c>
      <c r="F109" s="59"/>
      <c r="G109" s="60"/>
      <c r="H109" s="561"/>
      <c r="I109" s="502"/>
    </row>
    <row r="110" spans="1:9" ht="32" customHeight="1" x14ac:dyDescent="0.25">
      <c r="A110" s="235"/>
      <c r="B110" s="116">
        <v>3</v>
      </c>
      <c r="C110" s="971" t="s">
        <v>179</v>
      </c>
      <c r="D110" s="972"/>
      <c r="E110" s="170">
        <v>1</v>
      </c>
      <c r="F110" s="59"/>
      <c r="G110" s="60"/>
      <c r="H110" s="561"/>
      <c r="I110" s="502"/>
    </row>
    <row r="111" spans="1:9" s="142" customFormat="1" ht="18" customHeight="1" x14ac:dyDescent="0.35">
      <c r="A111" s="236" t="s">
        <v>9</v>
      </c>
      <c r="B111" s="237"/>
      <c r="C111" s="237"/>
      <c r="D111" s="237"/>
      <c r="E111" s="237"/>
      <c r="F111" s="237"/>
      <c r="G111" s="238"/>
      <c r="H111" s="699"/>
      <c r="I111" s="700"/>
    </row>
    <row r="112" spans="1:9" ht="16" customHeight="1" x14ac:dyDescent="0.25">
      <c r="A112" s="226" t="s">
        <v>301</v>
      </c>
      <c r="B112" s="117" t="s">
        <v>705</v>
      </c>
      <c r="C112" s="232"/>
      <c r="D112" s="233"/>
      <c r="E112" s="905" t="s">
        <v>30</v>
      </c>
      <c r="F112" s="906"/>
      <c r="G112" s="907"/>
      <c r="H112" s="772"/>
      <c r="I112" s="502"/>
    </row>
    <row r="113" spans="1:9" ht="16" customHeight="1" x14ac:dyDescent="0.25">
      <c r="A113" s="234"/>
      <c r="B113" s="164" t="s">
        <v>13</v>
      </c>
      <c r="C113" s="163" t="s">
        <v>85</v>
      </c>
      <c r="D113" s="114"/>
      <c r="E113" s="170">
        <v>2</v>
      </c>
      <c r="F113" s="841"/>
      <c r="G113" s="846"/>
      <c r="H113" s="561"/>
      <c r="I113" s="502"/>
    </row>
    <row r="114" spans="1:9" ht="16" customHeight="1" x14ac:dyDescent="0.25">
      <c r="A114" s="235"/>
      <c r="B114" s="166" t="s">
        <v>14</v>
      </c>
      <c r="C114" s="126" t="s">
        <v>86</v>
      </c>
      <c r="D114" s="167"/>
      <c r="E114" s="193">
        <v>1</v>
      </c>
      <c r="F114" s="842"/>
      <c r="G114" s="848"/>
      <c r="H114" s="561"/>
      <c r="I114" s="502"/>
    </row>
    <row r="115" spans="1:9" ht="16" customHeight="1" x14ac:dyDescent="0.25">
      <c r="A115" s="241" t="s">
        <v>302</v>
      </c>
      <c r="B115" s="209" t="s">
        <v>282</v>
      </c>
      <c r="C115" s="210"/>
      <c r="D115" s="242"/>
      <c r="E115" s="154">
        <v>1</v>
      </c>
      <c r="F115" s="59"/>
      <c r="G115" s="60"/>
      <c r="H115" s="561"/>
      <c r="I115" s="502"/>
    </row>
    <row r="116" spans="1:9" ht="16" customHeight="1" x14ac:dyDescent="0.25">
      <c r="A116" s="226" t="s">
        <v>424</v>
      </c>
      <c r="B116" s="128" t="s">
        <v>283</v>
      </c>
      <c r="C116" s="128"/>
      <c r="D116" s="243"/>
      <c r="E116" s="154">
        <v>1</v>
      </c>
      <c r="F116" s="59"/>
      <c r="G116" s="60"/>
      <c r="H116" s="561"/>
      <c r="I116" s="502"/>
    </row>
    <row r="117" spans="1:9" s="142" customFormat="1" ht="18" customHeight="1" x14ac:dyDescent="0.35">
      <c r="A117" s="111" t="s">
        <v>180</v>
      </c>
      <c r="B117" s="244"/>
      <c r="C117" s="244"/>
      <c r="D117" s="244"/>
      <c r="E117" s="244"/>
      <c r="F117" s="244"/>
      <c r="G117" s="245"/>
      <c r="H117" s="697"/>
      <c r="I117" s="698"/>
    </row>
    <row r="118" spans="1:9" s="142" customFormat="1" ht="18" customHeight="1" x14ac:dyDescent="0.35">
      <c r="A118" s="236" t="s">
        <v>9</v>
      </c>
      <c r="B118" s="237"/>
      <c r="C118" s="237"/>
      <c r="D118" s="237"/>
      <c r="E118" s="237"/>
      <c r="F118" s="237"/>
      <c r="G118" s="238"/>
      <c r="H118" s="699"/>
      <c r="I118" s="700"/>
    </row>
    <row r="119" spans="1:9" ht="16" customHeight="1" x14ac:dyDescent="0.25">
      <c r="A119" s="246">
        <v>2</v>
      </c>
      <c r="B119" s="209" t="s">
        <v>181</v>
      </c>
      <c r="C119" s="247"/>
      <c r="D119" s="186"/>
      <c r="E119" s="154">
        <v>2</v>
      </c>
      <c r="F119" s="59"/>
      <c r="G119" s="60"/>
      <c r="H119" s="561"/>
      <c r="I119" s="502"/>
    </row>
    <row r="120" spans="1:9" ht="16" customHeight="1" x14ac:dyDescent="0.25">
      <c r="A120" s="226">
        <f>A119+0.1</f>
        <v>2.1</v>
      </c>
      <c r="B120" s="877" t="s">
        <v>182</v>
      </c>
      <c r="C120" s="877"/>
      <c r="D120" s="878"/>
      <c r="E120" s="894" t="s">
        <v>34</v>
      </c>
      <c r="F120" s="895"/>
      <c r="G120" s="896"/>
      <c r="H120" s="561"/>
      <c r="I120" s="502"/>
    </row>
    <row r="121" spans="1:9" ht="16" customHeight="1" x14ac:dyDescent="0.25">
      <c r="A121" s="248"/>
      <c r="B121" s="115">
        <v>1</v>
      </c>
      <c r="C121" s="151" t="s">
        <v>18</v>
      </c>
      <c r="D121" s="249"/>
      <c r="E121" s="154">
        <v>2</v>
      </c>
      <c r="F121" s="59"/>
      <c r="G121" s="60"/>
      <c r="H121" s="561"/>
      <c r="I121" s="502"/>
    </row>
    <row r="122" spans="1:9" ht="16" customHeight="1" x14ac:dyDescent="0.25">
      <c r="A122" s="248"/>
      <c r="B122" s="115">
        <v>2</v>
      </c>
      <c r="C122" s="151" t="s">
        <v>17</v>
      </c>
      <c r="D122" s="249"/>
      <c r="E122" s="154">
        <v>3</v>
      </c>
      <c r="F122" s="59"/>
      <c r="G122" s="60"/>
      <c r="H122" s="561"/>
      <c r="I122" s="502"/>
    </row>
    <row r="123" spans="1:9" ht="16" customHeight="1" x14ac:dyDescent="0.25">
      <c r="A123" s="226">
        <f>A120+0.1</f>
        <v>2.2000000000000002</v>
      </c>
      <c r="B123" s="128" t="s">
        <v>183</v>
      </c>
      <c r="C123" s="128"/>
      <c r="D123" s="243"/>
      <c r="E123" s="154">
        <v>1</v>
      </c>
      <c r="F123" s="59"/>
      <c r="G123" s="60"/>
      <c r="H123" s="561"/>
      <c r="I123" s="502"/>
    </row>
    <row r="124" spans="1:9" ht="16" customHeight="1" x14ac:dyDescent="0.25">
      <c r="A124" s="226">
        <f>A123+0.1</f>
        <v>2.3000000000000003</v>
      </c>
      <c r="B124" s="877" t="s">
        <v>184</v>
      </c>
      <c r="C124" s="877"/>
      <c r="D124" s="878"/>
      <c r="E124" s="862" t="s">
        <v>34</v>
      </c>
      <c r="F124" s="863"/>
      <c r="G124" s="864"/>
      <c r="H124" s="561"/>
      <c r="I124" s="502"/>
    </row>
    <row r="125" spans="1:9" ht="16" customHeight="1" x14ac:dyDescent="0.25">
      <c r="A125" s="248"/>
      <c r="B125" s="115">
        <v>1</v>
      </c>
      <c r="C125" s="151" t="s">
        <v>185</v>
      </c>
      <c r="D125" s="249"/>
      <c r="E125" s="154">
        <v>2</v>
      </c>
      <c r="F125" s="59"/>
      <c r="G125" s="60"/>
      <c r="H125" s="561"/>
      <c r="I125" s="502"/>
    </row>
    <row r="126" spans="1:9" ht="16" customHeight="1" x14ac:dyDescent="0.25">
      <c r="A126" s="248"/>
      <c r="B126" s="115">
        <v>2</v>
      </c>
      <c r="C126" s="151" t="s">
        <v>17</v>
      </c>
      <c r="D126" s="249"/>
      <c r="E126" s="154">
        <v>2</v>
      </c>
      <c r="F126" s="59"/>
      <c r="G126" s="60"/>
      <c r="H126" s="561"/>
      <c r="I126" s="502"/>
    </row>
    <row r="127" spans="1:9" ht="16" customHeight="1" x14ac:dyDescent="0.25">
      <c r="A127" s="248"/>
      <c r="B127" s="115">
        <v>3</v>
      </c>
      <c r="C127" s="151" t="s">
        <v>16</v>
      </c>
      <c r="D127" s="249"/>
      <c r="E127" s="154">
        <v>2</v>
      </c>
      <c r="F127" s="59"/>
      <c r="G127" s="60"/>
      <c r="H127" s="561"/>
      <c r="I127" s="502"/>
    </row>
    <row r="128" spans="1:9" ht="16" customHeight="1" x14ac:dyDescent="0.25">
      <c r="A128" s="559" t="s">
        <v>303</v>
      </c>
      <c r="B128" s="560" t="s">
        <v>572</v>
      </c>
      <c r="C128" s="209"/>
      <c r="D128" s="242"/>
      <c r="E128" s="154">
        <v>5</v>
      </c>
      <c r="F128" s="59"/>
      <c r="G128" s="60"/>
      <c r="H128" s="561"/>
      <c r="I128" s="502"/>
    </row>
    <row r="129" spans="1:9" ht="16" customHeight="1" x14ac:dyDescent="0.25">
      <c r="A129" s="246" t="s">
        <v>573</v>
      </c>
      <c r="B129" s="209" t="s">
        <v>186</v>
      </c>
      <c r="C129" s="247"/>
      <c r="D129" s="186"/>
      <c r="E129" s="154">
        <v>2</v>
      </c>
      <c r="F129" s="59"/>
      <c r="G129" s="60"/>
      <c r="H129" s="561"/>
      <c r="I129" s="502"/>
    </row>
    <row r="130" spans="1:9" s="142" customFormat="1" ht="18" customHeight="1" x14ac:dyDescent="0.35">
      <c r="A130" s="143" t="s">
        <v>87</v>
      </c>
      <c r="B130" s="144"/>
      <c r="C130" s="144"/>
      <c r="D130" s="144"/>
      <c r="E130" s="144"/>
      <c r="F130" s="144"/>
      <c r="G130" s="145"/>
      <c r="H130" s="697"/>
      <c r="I130" s="698"/>
    </row>
    <row r="131" spans="1:9" s="142" customFormat="1" ht="18" customHeight="1" x14ac:dyDescent="0.35">
      <c r="A131" s="146" t="s">
        <v>9</v>
      </c>
      <c r="B131" s="147"/>
      <c r="C131" s="147"/>
      <c r="D131" s="147"/>
      <c r="E131" s="147"/>
      <c r="F131" s="147"/>
      <c r="G131" s="148"/>
      <c r="H131" s="699"/>
      <c r="I131" s="700"/>
    </row>
    <row r="132" spans="1:9" ht="16" customHeight="1" x14ac:dyDescent="0.25">
      <c r="A132" s="234">
        <v>3</v>
      </c>
      <c r="B132" s="860" t="s">
        <v>187</v>
      </c>
      <c r="C132" s="860"/>
      <c r="D132" s="861"/>
      <c r="E132" s="70">
        <v>1</v>
      </c>
      <c r="F132" s="59"/>
      <c r="G132" s="60"/>
      <c r="H132" s="561"/>
      <c r="I132" s="502"/>
    </row>
    <row r="133" spans="1:9" ht="16" customHeight="1" x14ac:dyDescent="0.25">
      <c r="A133" s="226">
        <f>A132+0.1</f>
        <v>3.1</v>
      </c>
      <c r="B133" s="117" t="s">
        <v>188</v>
      </c>
      <c r="C133" s="117"/>
      <c r="D133" s="243"/>
      <c r="E133" s="889" t="s">
        <v>34</v>
      </c>
      <c r="F133" s="890"/>
      <c r="G133" s="891"/>
      <c r="H133" s="561"/>
      <c r="I133" s="502"/>
    </row>
    <row r="134" spans="1:9" ht="16" customHeight="1" x14ac:dyDescent="0.25">
      <c r="A134" s="234"/>
      <c r="B134" s="115">
        <v>1</v>
      </c>
      <c r="C134" s="151" t="s">
        <v>189</v>
      </c>
      <c r="D134" s="249"/>
      <c r="E134" s="154">
        <v>1</v>
      </c>
      <c r="F134" s="59"/>
      <c r="G134" s="60"/>
      <c r="H134" s="561"/>
      <c r="I134" s="502"/>
    </row>
    <row r="135" spans="1:9" ht="16" customHeight="1" x14ac:dyDescent="0.25">
      <c r="A135" s="235"/>
      <c r="B135" s="116">
        <v>2</v>
      </c>
      <c r="C135" s="178" t="s">
        <v>190</v>
      </c>
      <c r="D135" s="250"/>
      <c r="E135" s="154">
        <v>1</v>
      </c>
      <c r="F135" s="59"/>
      <c r="G135" s="60"/>
      <c r="H135" s="561"/>
      <c r="I135" s="502"/>
    </row>
    <row r="136" spans="1:9" ht="16" customHeight="1" x14ac:dyDescent="0.25">
      <c r="A136" s="234">
        <f>A133+0.1</f>
        <v>3.2</v>
      </c>
      <c r="B136" s="151" t="s">
        <v>902</v>
      </c>
      <c r="C136" s="151"/>
      <c r="D136" s="152"/>
      <c r="E136" s="889" t="s">
        <v>34</v>
      </c>
      <c r="F136" s="890"/>
      <c r="G136" s="891"/>
      <c r="H136" s="561"/>
      <c r="I136" s="502"/>
    </row>
    <row r="137" spans="1:9" ht="16" customHeight="1" x14ac:dyDescent="0.25">
      <c r="A137" s="234"/>
      <c r="B137" s="115">
        <v>1</v>
      </c>
      <c r="C137" s="151" t="s">
        <v>822</v>
      </c>
      <c r="D137" s="152"/>
      <c r="E137" s="154">
        <v>2</v>
      </c>
      <c r="F137" s="59"/>
      <c r="G137" s="60"/>
      <c r="H137" s="561"/>
      <c r="I137" s="502"/>
    </row>
    <row r="138" spans="1:9" ht="16" customHeight="1" x14ac:dyDescent="0.25">
      <c r="A138" s="234"/>
      <c r="B138" s="116">
        <v>2</v>
      </c>
      <c r="C138" s="151" t="s">
        <v>823</v>
      </c>
      <c r="D138" s="152"/>
      <c r="E138" s="154">
        <v>2</v>
      </c>
      <c r="F138" s="676"/>
      <c r="G138" s="60"/>
      <c r="H138" s="561"/>
      <c r="I138" s="502"/>
    </row>
    <row r="139" spans="1:9" s="133" customFormat="1" ht="32" customHeight="1" x14ac:dyDescent="0.35">
      <c r="A139" s="246">
        <f>A136+0.1</f>
        <v>3.3000000000000003</v>
      </c>
      <c r="B139" s="902" t="s">
        <v>706</v>
      </c>
      <c r="C139" s="902"/>
      <c r="D139" s="902"/>
      <c r="E139" s="251" t="s">
        <v>262</v>
      </c>
      <c r="F139" s="69"/>
      <c r="G139" s="60"/>
      <c r="H139" s="565"/>
      <c r="I139" s="504"/>
    </row>
    <row r="140" spans="1:9" ht="32" customHeight="1" x14ac:dyDescent="0.25">
      <c r="A140" s="226">
        <f>A139+0.1</f>
        <v>3.4000000000000004</v>
      </c>
      <c r="B140" s="877" t="s">
        <v>625</v>
      </c>
      <c r="C140" s="877"/>
      <c r="D140" s="877"/>
      <c r="E140" s="920" t="s">
        <v>34</v>
      </c>
      <c r="F140" s="921"/>
      <c r="G140" s="922"/>
      <c r="H140" s="561"/>
      <c r="I140" s="502"/>
    </row>
    <row r="141" spans="1:9" ht="16" customHeight="1" x14ac:dyDescent="0.25">
      <c r="A141" s="234"/>
      <c r="B141" s="115">
        <v>1</v>
      </c>
      <c r="C141" s="253" t="s">
        <v>191</v>
      </c>
      <c r="D141" s="152"/>
      <c r="E141" s="154">
        <v>2</v>
      </c>
      <c r="F141" s="59"/>
      <c r="G141" s="60"/>
      <c r="H141" s="561"/>
      <c r="I141" s="502"/>
    </row>
    <row r="142" spans="1:9" ht="16" customHeight="1" x14ac:dyDescent="0.25">
      <c r="A142" s="234"/>
      <c r="B142" s="115">
        <v>2</v>
      </c>
      <c r="C142" s="253" t="s">
        <v>192</v>
      </c>
      <c r="D142" s="152"/>
      <c r="E142" s="157">
        <v>2</v>
      </c>
      <c r="F142" s="59"/>
      <c r="G142" s="60"/>
      <c r="H142" s="561"/>
      <c r="I142" s="502"/>
    </row>
    <row r="143" spans="1:9" ht="16" customHeight="1" x14ac:dyDescent="0.25">
      <c r="A143" s="246">
        <f>A140+0.1</f>
        <v>3.5000000000000004</v>
      </c>
      <c r="B143" s="902" t="s">
        <v>193</v>
      </c>
      <c r="C143" s="902"/>
      <c r="D143" s="903"/>
      <c r="E143" s="154">
        <v>2</v>
      </c>
      <c r="F143" s="59"/>
      <c r="G143" s="60"/>
      <c r="H143" s="561"/>
      <c r="I143" s="502"/>
    </row>
    <row r="144" spans="1:9" ht="16" customHeight="1" x14ac:dyDescent="0.25">
      <c r="A144" s="246">
        <f>A143+0.1</f>
        <v>3.6000000000000005</v>
      </c>
      <c r="B144" s="209" t="s">
        <v>626</v>
      </c>
      <c r="C144" s="209"/>
      <c r="D144" s="214"/>
      <c r="E144" s="154">
        <v>1</v>
      </c>
      <c r="F144" s="59"/>
      <c r="G144" s="60"/>
      <c r="H144" s="561"/>
      <c r="I144" s="502"/>
    </row>
    <row r="145" spans="1:9" ht="16" customHeight="1" x14ac:dyDescent="0.25">
      <c r="A145" s="226">
        <f>A144+0.1</f>
        <v>3.7000000000000006</v>
      </c>
      <c r="B145" s="128" t="s">
        <v>71</v>
      </c>
      <c r="C145" s="128"/>
      <c r="D145" s="129"/>
      <c r="E145" s="862" t="s">
        <v>34</v>
      </c>
      <c r="F145" s="863"/>
      <c r="G145" s="864"/>
      <c r="H145" s="561"/>
      <c r="I145" s="502"/>
    </row>
    <row r="146" spans="1:9" ht="32" customHeight="1" x14ac:dyDescent="0.25">
      <c r="A146" s="234"/>
      <c r="B146" s="115">
        <v>1</v>
      </c>
      <c r="C146" s="900" t="s">
        <v>194</v>
      </c>
      <c r="D146" s="900"/>
      <c r="E146" s="154">
        <v>2</v>
      </c>
      <c r="F146" s="59"/>
      <c r="G146" s="60"/>
      <c r="H146" s="561"/>
      <c r="I146" s="502"/>
    </row>
    <row r="147" spans="1:9" ht="32" customHeight="1" x14ac:dyDescent="0.25">
      <c r="A147" s="234"/>
      <c r="B147" s="115">
        <v>2</v>
      </c>
      <c r="C147" s="900" t="s">
        <v>195</v>
      </c>
      <c r="D147" s="901"/>
      <c r="E147" s="154">
        <v>2</v>
      </c>
      <c r="F147" s="59"/>
      <c r="G147" s="60"/>
      <c r="H147" s="561"/>
      <c r="I147" s="502"/>
    </row>
    <row r="148" spans="1:9" ht="32" customHeight="1" x14ac:dyDescent="0.25">
      <c r="A148" s="234"/>
      <c r="B148" s="115">
        <v>3</v>
      </c>
      <c r="C148" s="900" t="s">
        <v>196</v>
      </c>
      <c r="D148" s="901"/>
      <c r="E148" s="154">
        <v>1</v>
      </c>
      <c r="F148" s="59"/>
      <c r="G148" s="60"/>
      <c r="H148" s="561"/>
      <c r="I148" s="502"/>
    </row>
    <row r="149" spans="1:9" ht="16" customHeight="1" x14ac:dyDescent="0.25">
      <c r="A149" s="235"/>
      <c r="B149" s="115">
        <v>4</v>
      </c>
      <c r="C149" s="964" t="s">
        <v>197</v>
      </c>
      <c r="D149" s="965"/>
      <c r="E149" s="154">
        <v>2</v>
      </c>
      <c r="F149" s="59"/>
      <c r="G149" s="60"/>
      <c r="H149" s="561"/>
      <c r="I149" s="502"/>
    </row>
    <row r="150" spans="1:9" ht="16" customHeight="1" x14ac:dyDescent="0.25">
      <c r="A150" s="226">
        <f>A145+0.1</f>
        <v>3.8000000000000007</v>
      </c>
      <c r="B150" s="128" t="s">
        <v>263</v>
      </c>
      <c r="C150" s="128"/>
      <c r="D150" s="129"/>
      <c r="E150" s="862" t="s">
        <v>34</v>
      </c>
      <c r="F150" s="863"/>
      <c r="G150" s="864"/>
      <c r="H150" s="561"/>
      <c r="I150" s="502"/>
    </row>
    <row r="151" spans="1:9" ht="16" customHeight="1" x14ac:dyDescent="0.25">
      <c r="A151" s="234"/>
      <c r="B151" s="115">
        <v>1</v>
      </c>
      <c r="C151" s="253" t="s">
        <v>198</v>
      </c>
      <c r="D151" s="152"/>
      <c r="E151" s="154">
        <v>1</v>
      </c>
      <c r="F151" s="59"/>
      <c r="G151" s="60"/>
      <c r="H151" s="561"/>
      <c r="I151" s="502"/>
    </row>
    <row r="152" spans="1:9" ht="16" customHeight="1" x14ac:dyDescent="0.25">
      <c r="A152" s="235"/>
      <c r="B152" s="116">
        <v>2</v>
      </c>
      <c r="C152" s="256" t="s">
        <v>199</v>
      </c>
      <c r="D152" s="255"/>
      <c r="E152" s="154">
        <v>1</v>
      </c>
      <c r="F152" s="59"/>
      <c r="G152" s="60"/>
      <c r="H152" s="561"/>
      <c r="I152" s="502"/>
    </row>
    <row r="153" spans="1:9" ht="16" customHeight="1" x14ac:dyDescent="0.25">
      <c r="A153" s="226">
        <v>3.9</v>
      </c>
      <c r="B153" s="902" t="s">
        <v>200</v>
      </c>
      <c r="C153" s="902"/>
      <c r="D153" s="903"/>
      <c r="E153" s="157">
        <v>2</v>
      </c>
      <c r="F153" s="59"/>
      <c r="G153" s="60"/>
      <c r="H153" s="561"/>
      <c r="I153" s="502"/>
    </row>
    <row r="154" spans="1:9" ht="24" customHeight="1" thickBot="1" x14ac:dyDescent="0.3">
      <c r="A154" s="257" t="s">
        <v>62</v>
      </c>
      <c r="B154" s="258"/>
      <c r="C154" s="259"/>
      <c r="D154" s="259"/>
      <c r="E154" s="260"/>
      <c r="F154" s="713">
        <f>SUM(F104:F153)</f>
        <v>0</v>
      </c>
      <c r="G154" s="714">
        <f>SUMIF(G104:G153, "Y", F104:F153)</f>
        <v>0</v>
      </c>
      <c r="H154" s="711"/>
      <c r="I154" s="712"/>
    </row>
    <row r="155" spans="1:9" ht="15" customHeight="1" thickBot="1" x14ac:dyDescent="0.3">
      <c r="A155" s="200"/>
      <c r="B155" s="201"/>
      <c r="D155" s="114"/>
      <c r="E155" s="202"/>
      <c r="F155" s="153"/>
      <c r="G155" s="203"/>
      <c r="H155" s="561"/>
      <c r="I155" s="502"/>
    </row>
    <row r="156" spans="1:9" s="142" customFormat="1" ht="24" customHeight="1" x14ac:dyDescent="0.35">
      <c r="A156" s="204" t="s">
        <v>150</v>
      </c>
      <c r="B156" s="205"/>
      <c r="C156" s="205"/>
      <c r="D156" s="205"/>
      <c r="E156" s="205"/>
      <c r="F156" s="205"/>
      <c r="G156" s="262"/>
      <c r="H156" s="703"/>
      <c r="I156" s="704"/>
    </row>
    <row r="157" spans="1:9" s="142" customFormat="1" ht="18" customHeight="1" x14ac:dyDescent="0.35">
      <c r="A157" s="143" t="s">
        <v>201</v>
      </c>
      <c r="B157" s="144"/>
      <c r="C157" s="144"/>
      <c r="D157" s="263"/>
      <c r="E157" s="263"/>
      <c r="F157" s="264"/>
      <c r="G157" s="265"/>
      <c r="H157" s="697"/>
      <c r="I157" s="698"/>
    </row>
    <row r="158" spans="1:9" s="142" customFormat="1" ht="18" customHeight="1" x14ac:dyDescent="0.35">
      <c r="A158" s="180" t="s">
        <v>8</v>
      </c>
      <c r="B158" s="181"/>
      <c r="C158" s="181"/>
      <c r="D158" s="181"/>
      <c r="E158" s="181"/>
      <c r="F158" s="181"/>
      <c r="G158" s="266"/>
      <c r="H158" s="701"/>
      <c r="I158" s="702"/>
    </row>
    <row r="159" spans="1:9" ht="16" customHeight="1" x14ac:dyDescent="0.25">
      <c r="A159" s="267">
        <v>1</v>
      </c>
      <c r="B159" s="902" t="s">
        <v>202</v>
      </c>
      <c r="C159" s="902"/>
      <c r="D159" s="903"/>
      <c r="E159" s="185" t="s">
        <v>7</v>
      </c>
      <c r="F159" s="185" t="s">
        <v>7</v>
      </c>
      <c r="G159" s="60"/>
      <c r="H159" s="561"/>
      <c r="I159" s="502"/>
    </row>
    <row r="160" spans="1:9" ht="16" customHeight="1" x14ac:dyDescent="0.25">
      <c r="A160" s="267">
        <f>A159+0.1</f>
        <v>1.1000000000000001</v>
      </c>
      <c r="B160" s="209" t="s">
        <v>88</v>
      </c>
      <c r="C160" s="209"/>
      <c r="D160" s="186"/>
      <c r="E160" s="185" t="s">
        <v>7</v>
      </c>
      <c r="F160" s="185" t="s">
        <v>7</v>
      </c>
      <c r="G160" s="60"/>
      <c r="H160" s="561"/>
      <c r="I160" s="502"/>
    </row>
    <row r="161" spans="1:9" ht="16" customHeight="1" x14ac:dyDescent="0.25">
      <c r="A161" s="268">
        <f t="shared" ref="A161:A167" si="1">A160+0.1</f>
        <v>1.2000000000000002</v>
      </c>
      <c r="B161" s="128" t="s">
        <v>203</v>
      </c>
      <c r="C161" s="128"/>
      <c r="D161" s="243"/>
      <c r="E161" s="862" t="s">
        <v>36</v>
      </c>
      <c r="F161" s="863"/>
      <c r="G161" s="864"/>
      <c r="H161" s="561"/>
      <c r="I161" s="502"/>
    </row>
    <row r="162" spans="1:9" ht="16" customHeight="1" x14ac:dyDescent="0.25">
      <c r="A162" s="269"/>
      <c r="B162" s="115">
        <v>1</v>
      </c>
      <c r="C162" s="151" t="s">
        <v>204</v>
      </c>
      <c r="D162" s="249"/>
      <c r="E162" s="185" t="s">
        <v>7</v>
      </c>
      <c r="F162" s="185" t="s">
        <v>7</v>
      </c>
      <c r="G162" s="60"/>
      <c r="H162" s="561"/>
      <c r="I162" s="502"/>
    </row>
    <row r="163" spans="1:9" ht="16" customHeight="1" x14ac:dyDescent="0.25">
      <c r="A163" s="269"/>
      <c r="B163" s="115">
        <v>2</v>
      </c>
      <c r="C163" s="151" t="s">
        <v>205</v>
      </c>
      <c r="D163" s="249"/>
      <c r="E163" s="185" t="s">
        <v>7</v>
      </c>
      <c r="F163" s="185" t="s">
        <v>7</v>
      </c>
      <c r="G163" s="60"/>
      <c r="H163" s="561"/>
      <c r="I163" s="502"/>
    </row>
    <row r="164" spans="1:9" ht="16" customHeight="1" x14ac:dyDescent="0.25">
      <c r="A164" s="270"/>
      <c r="B164" s="116">
        <v>3</v>
      </c>
      <c r="C164" s="178" t="s">
        <v>206</v>
      </c>
      <c r="D164" s="250"/>
      <c r="E164" s="185" t="s">
        <v>7</v>
      </c>
      <c r="F164" s="185" t="s">
        <v>7</v>
      </c>
      <c r="G164" s="60"/>
      <c r="H164" s="561"/>
      <c r="I164" s="502"/>
    </row>
    <row r="165" spans="1:9" s="133" customFormat="1" ht="32" customHeight="1" x14ac:dyDescent="0.35">
      <c r="A165" s="267">
        <f>A161+0.1</f>
        <v>1.3000000000000003</v>
      </c>
      <c r="B165" s="902" t="s">
        <v>207</v>
      </c>
      <c r="C165" s="902"/>
      <c r="D165" s="902"/>
      <c r="E165" s="185" t="s">
        <v>7</v>
      </c>
      <c r="F165" s="185" t="s">
        <v>7</v>
      </c>
      <c r="G165" s="60"/>
      <c r="H165" s="565"/>
      <c r="I165" s="504"/>
    </row>
    <row r="166" spans="1:9" ht="16" customHeight="1" x14ac:dyDescent="0.25">
      <c r="A166" s="267">
        <f t="shared" si="1"/>
        <v>1.4000000000000004</v>
      </c>
      <c r="B166" s="209" t="s">
        <v>208</v>
      </c>
      <c r="C166" s="209"/>
      <c r="D166" s="186"/>
      <c r="E166" s="185" t="s">
        <v>7</v>
      </c>
      <c r="F166" s="185" t="s">
        <v>7</v>
      </c>
      <c r="G166" s="60"/>
      <c r="H166" s="561"/>
      <c r="I166" s="502"/>
    </row>
    <row r="167" spans="1:9" ht="16" customHeight="1" x14ac:dyDescent="0.25">
      <c r="A167" s="268">
        <f t="shared" si="1"/>
        <v>1.5000000000000004</v>
      </c>
      <c r="B167" s="128" t="s">
        <v>69</v>
      </c>
      <c r="C167" s="128"/>
      <c r="D167" s="243"/>
      <c r="E167" s="862" t="s">
        <v>36</v>
      </c>
      <c r="F167" s="863"/>
      <c r="G167" s="864"/>
      <c r="H167" s="561"/>
      <c r="I167" s="502"/>
    </row>
    <row r="168" spans="1:9" ht="32" customHeight="1" x14ac:dyDescent="0.25">
      <c r="A168" s="269"/>
      <c r="B168" s="115">
        <v>1</v>
      </c>
      <c r="C168" s="900" t="s">
        <v>209</v>
      </c>
      <c r="D168" s="901"/>
      <c r="E168" s="272" t="s">
        <v>7</v>
      </c>
      <c r="F168" s="185" t="s">
        <v>7</v>
      </c>
      <c r="G168" s="60"/>
      <c r="H168" s="561"/>
      <c r="I168" s="502"/>
    </row>
    <row r="169" spans="1:9" ht="45" customHeight="1" x14ac:dyDescent="0.25">
      <c r="A169" s="270"/>
      <c r="B169" s="116">
        <v>2</v>
      </c>
      <c r="C169" s="964" t="s">
        <v>210</v>
      </c>
      <c r="D169" s="965"/>
      <c r="E169" s="185" t="s">
        <v>7</v>
      </c>
      <c r="F169" s="185" t="s">
        <v>7</v>
      </c>
      <c r="G169" s="60"/>
      <c r="H169" s="561"/>
      <c r="I169" s="502"/>
    </row>
    <row r="170" spans="1:9" ht="16" customHeight="1" x14ac:dyDescent="0.25">
      <c r="A170" s="267">
        <f>A167+0.1</f>
        <v>1.6000000000000005</v>
      </c>
      <c r="B170" s="209" t="s">
        <v>70</v>
      </c>
      <c r="C170" s="209"/>
      <c r="D170" s="186"/>
      <c r="E170" s="185" t="s">
        <v>7</v>
      </c>
      <c r="F170" s="185" t="s">
        <v>7</v>
      </c>
      <c r="G170" s="60"/>
      <c r="H170" s="561"/>
      <c r="I170" s="502"/>
    </row>
    <row r="171" spans="1:9" ht="16" customHeight="1" x14ac:dyDescent="0.25">
      <c r="A171" s="268">
        <f>A170+0.1</f>
        <v>1.7000000000000006</v>
      </c>
      <c r="B171" s="209" t="s">
        <v>707</v>
      </c>
      <c r="C171" s="209"/>
      <c r="D171" s="243"/>
      <c r="E171" s="185" t="s">
        <v>7</v>
      </c>
      <c r="F171" s="273" t="s">
        <v>7</v>
      </c>
      <c r="G171" s="60"/>
      <c r="H171" s="561"/>
      <c r="I171" s="502"/>
    </row>
    <row r="172" spans="1:9" ht="16" customHeight="1" x14ac:dyDescent="0.25">
      <c r="A172" s="267">
        <f>A171+0.1</f>
        <v>1.8000000000000007</v>
      </c>
      <c r="B172" s="209" t="s">
        <v>211</v>
      </c>
      <c r="C172" s="210"/>
      <c r="D172" s="214"/>
      <c r="E172" s="185" t="s">
        <v>7</v>
      </c>
      <c r="F172" s="185" t="s">
        <v>7</v>
      </c>
      <c r="G172" s="60"/>
      <c r="H172" s="561"/>
      <c r="I172" s="502"/>
    </row>
    <row r="173" spans="1:9" ht="32" customHeight="1" x14ac:dyDescent="0.25">
      <c r="A173" s="267">
        <f>A172+0.1</f>
        <v>1.9000000000000008</v>
      </c>
      <c r="B173" s="902" t="s">
        <v>775</v>
      </c>
      <c r="C173" s="902"/>
      <c r="D173" s="903"/>
      <c r="E173" s="185" t="s">
        <v>7</v>
      </c>
      <c r="F173" s="185" t="s">
        <v>7</v>
      </c>
      <c r="G173" s="60"/>
      <c r="H173" s="561"/>
      <c r="I173" s="502"/>
    </row>
    <row r="174" spans="1:9" s="142" customFormat="1" ht="18" customHeight="1" x14ac:dyDescent="0.35">
      <c r="A174" s="634" t="s">
        <v>137</v>
      </c>
      <c r="B174" s="635"/>
      <c r="C174" s="635"/>
      <c r="D174" s="637"/>
      <c r="E174" s="637"/>
      <c r="F174" s="638"/>
      <c r="G174" s="639"/>
      <c r="H174" s="718"/>
      <c r="I174" s="719"/>
    </row>
    <row r="175" spans="1:9" ht="16" customHeight="1" x14ac:dyDescent="0.25">
      <c r="A175" s="275" t="s">
        <v>317</v>
      </c>
      <c r="B175" s="209" t="s">
        <v>268</v>
      </c>
      <c r="C175" s="209"/>
      <c r="E175" s="154">
        <v>2</v>
      </c>
      <c r="F175" s="59"/>
      <c r="G175" s="60"/>
      <c r="H175" s="561"/>
      <c r="I175" s="502"/>
    </row>
    <row r="176" spans="1:9" ht="16" customHeight="1" x14ac:dyDescent="0.25">
      <c r="A176" s="276" t="s">
        <v>318</v>
      </c>
      <c r="B176" s="209" t="s">
        <v>212</v>
      </c>
      <c r="C176" s="209"/>
      <c r="D176" s="277"/>
      <c r="E176" s="154">
        <v>2</v>
      </c>
      <c r="F176" s="59"/>
      <c r="G176" s="60"/>
      <c r="H176" s="561"/>
      <c r="I176" s="502"/>
    </row>
    <row r="177" spans="1:9" ht="32" customHeight="1" x14ac:dyDescent="0.25">
      <c r="A177" s="276" t="s">
        <v>319</v>
      </c>
      <c r="B177" s="902" t="s">
        <v>213</v>
      </c>
      <c r="C177" s="902"/>
      <c r="D177" s="902"/>
      <c r="E177" s="154">
        <v>2</v>
      </c>
      <c r="F177" s="59"/>
      <c r="G177" s="60"/>
      <c r="H177" s="561"/>
      <c r="I177" s="502"/>
    </row>
    <row r="178" spans="1:9" ht="16" customHeight="1" x14ac:dyDescent="0.25">
      <c r="A178" s="276" t="s">
        <v>320</v>
      </c>
      <c r="B178" s="902" t="s">
        <v>627</v>
      </c>
      <c r="C178" s="902"/>
      <c r="D178" s="902"/>
      <c r="E178" s="154">
        <v>2</v>
      </c>
      <c r="F178" s="59"/>
      <c r="G178" s="60"/>
      <c r="H178" s="561"/>
      <c r="I178" s="502"/>
    </row>
    <row r="179" spans="1:9" s="142" customFormat="1" ht="18" customHeight="1" x14ac:dyDescent="0.35">
      <c r="A179" s="146" t="s">
        <v>9</v>
      </c>
      <c r="B179" s="147"/>
      <c r="C179" s="147"/>
      <c r="D179" s="147"/>
      <c r="E179" s="147"/>
      <c r="F179" s="147"/>
      <c r="G179" s="148"/>
      <c r="H179" s="699"/>
      <c r="I179" s="700"/>
    </row>
    <row r="180" spans="1:9" ht="16" customHeight="1" x14ac:dyDescent="0.25">
      <c r="A180" s="278" t="s">
        <v>321</v>
      </c>
      <c r="B180" s="209" t="s">
        <v>214</v>
      </c>
      <c r="C180" s="214"/>
      <c r="D180" s="254"/>
      <c r="E180" s="154">
        <v>2</v>
      </c>
      <c r="F180" s="59"/>
      <c r="G180" s="60"/>
      <c r="H180" s="561"/>
      <c r="I180" s="502"/>
    </row>
    <row r="181" spans="1:9" ht="16" customHeight="1" x14ac:dyDescent="0.25">
      <c r="A181" s="279" t="s">
        <v>322</v>
      </c>
      <c r="B181" s="128" t="s">
        <v>215</v>
      </c>
      <c r="C181" s="128"/>
      <c r="D181" s="129"/>
      <c r="E181" s="862" t="s">
        <v>34</v>
      </c>
      <c r="F181" s="863"/>
      <c r="G181" s="864"/>
      <c r="H181" s="561"/>
      <c r="I181" s="502"/>
    </row>
    <row r="182" spans="1:9" ht="16" customHeight="1" x14ac:dyDescent="0.25">
      <c r="A182" s="280"/>
      <c r="B182" s="115">
        <v>1</v>
      </c>
      <c r="C182" s="151" t="s">
        <v>216</v>
      </c>
      <c r="D182" s="152"/>
      <c r="E182" s="154">
        <v>1</v>
      </c>
      <c r="F182" s="59"/>
      <c r="G182" s="60"/>
      <c r="H182" s="561"/>
      <c r="I182" s="502"/>
    </row>
    <row r="183" spans="1:9" ht="16" customHeight="1" x14ac:dyDescent="0.25">
      <c r="A183" s="280"/>
      <c r="B183" s="115">
        <v>2</v>
      </c>
      <c r="C183" s="151" t="s">
        <v>217</v>
      </c>
      <c r="D183" s="152"/>
      <c r="E183" s="154">
        <v>2</v>
      </c>
      <c r="F183" s="59"/>
      <c r="G183" s="60"/>
      <c r="H183" s="561"/>
      <c r="I183" s="502"/>
    </row>
    <row r="184" spans="1:9" ht="16" customHeight="1" x14ac:dyDescent="0.25">
      <c r="A184" s="281"/>
      <c r="B184" s="116">
        <v>3</v>
      </c>
      <c r="C184" s="178" t="s">
        <v>218</v>
      </c>
      <c r="D184" s="255"/>
      <c r="E184" s="154">
        <v>1</v>
      </c>
      <c r="F184" s="59"/>
      <c r="G184" s="60"/>
      <c r="H184" s="561"/>
      <c r="I184" s="502"/>
    </row>
    <row r="185" spans="1:9" ht="16" customHeight="1" x14ac:dyDescent="0.25">
      <c r="A185" s="241" t="s">
        <v>323</v>
      </c>
      <c r="B185" s="902" t="s">
        <v>366</v>
      </c>
      <c r="C185" s="902"/>
      <c r="D185" s="903"/>
      <c r="E185" s="154">
        <v>2</v>
      </c>
      <c r="F185" s="59"/>
      <c r="G185" s="60"/>
      <c r="H185" s="561"/>
      <c r="I185" s="502"/>
    </row>
    <row r="186" spans="1:9" ht="16" customHeight="1" x14ac:dyDescent="0.25">
      <c r="A186" s="241" t="s">
        <v>324</v>
      </c>
      <c r="B186" s="209" t="s">
        <v>219</v>
      </c>
      <c r="C186" s="210"/>
      <c r="D186" s="214"/>
      <c r="E186" s="154">
        <v>3</v>
      </c>
      <c r="F186" s="59"/>
      <c r="G186" s="60"/>
      <c r="H186" s="561"/>
      <c r="I186" s="502"/>
    </row>
    <row r="187" spans="1:9" ht="16" customHeight="1" x14ac:dyDescent="0.25">
      <c r="A187" s="241" t="s">
        <v>325</v>
      </c>
      <c r="B187" s="151" t="s">
        <v>284</v>
      </c>
      <c r="D187" s="152"/>
      <c r="E187" s="154">
        <v>2</v>
      </c>
      <c r="F187" s="59"/>
      <c r="G187" s="60"/>
      <c r="H187" s="561"/>
      <c r="I187" s="502"/>
    </row>
    <row r="188" spans="1:9" ht="16" customHeight="1" x14ac:dyDescent="0.25">
      <c r="A188" s="241" t="s">
        <v>326</v>
      </c>
      <c r="B188" s="209" t="s">
        <v>220</v>
      </c>
      <c r="C188" s="210"/>
      <c r="D188" s="214"/>
      <c r="E188" s="154">
        <v>1</v>
      </c>
      <c r="F188" s="59"/>
      <c r="G188" s="60"/>
      <c r="H188" s="561"/>
      <c r="I188" s="502"/>
    </row>
    <row r="189" spans="1:9" ht="16" customHeight="1" x14ac:dyDescent="0.25">
      <c r="A189" s="230" t="s">
        <v>327</v>
      </c>
      <c r="B189" s="128" t="s">
        <v>285</v>
      </c>
      <c r="C189" s="128"/>
      <c r="D189" s="129"/>
      <c r="E189" s="154">
        <v>1</v>
      </c>
      <c r="F189" s="59"/>
      <c r="G189" s="60"/>
      <c r="H189" s="561"/>
      <c r="I189" s="502"/>
    </row>
    <row r="190" spans="1:9" ht="16" customHeight="1" x14ac:dyDescent="0.25">
      <c r="A190" s="230" t="s">
        <v>328</v>
      </c>
      <c r="B190" s="128" t="s">
        <v>5</v>
      </c>
      <c r="C190" s="233"/>
      <c r="D190" s="129"/>
      <c r="E190" s="894" t="s">
        <v>30</v>
      </c>
      <c r="F190" s="895"/>
      <c r="G190" s="896"/>
      <c r="H190" s="772"/>
      <c r="I190" s="502"/>
    </row>
    <row r="191" spans="1:9" ht="16" customHeight="1" x14ac:dyDescent="0.25">
      <c r="A191" s="280"/>
      <c r="B191" s="282" t="s">
        <v>13</v>
      </c>
      <c r="C191" s="151" t="s">
        <v>221</v>
      </c>
      <c r="D191" s="152"/>
      <c r="E191" s="154">
        <v>1</v>
      </c>
      <c r="F191" s="841"/>
      <c r="G191" s="846"/>
      <c r="H191" s="561"/>
      <c r="I191" s="502"/>
    </row>
    <row r="192" spans="1:9" ht="16" customHeight="1" x14ac:dyDescent="0.25">
      <c r="A192" s="281"/>
      <c r="B192" s="577" t="s">
        <v>14</v>
      </c>
      <c r="C192" s="178" t="s">
        <v>222</v>
      </c>
      <c r="D192" s="556"/>
      <c r="E192" s="154">
        <v>2</v>
      </c>
      <c r="F192" s="842"/>
      <c r="G192" s="848"/>
      <c r="H192" s="561"/>
      <c r="I192" s="502"/>
    </row>
    <row r="193" spans="1:9" ht="16" customHeight="1" thickBot="1" x14ac:dyDescent="0.3">
      <c r="A193" s="280" t="s">
        <v>776</v>
      </c>
      <c r="B193" s="151" t="s">
        <v>777</v>
      </c>
      <c r="C193" s="151"/>
      <c r="D193" s="152"/>
      <c r="E193" s="154">
        <v>1</v>
      </c>
      <c r="F193" s="59"/>
      <c r="G193" s="60"/>
      <c r="H193" s="561"/>
      <c r="I193" s="502"/>
    </row>
    <row r="194" spans="1:9" s="142" customFormat="1" ht="18" customHeight="1" x14ac:dyDescent="0.35">
      <c r="A194" s="190" t="s">
        <v>229</v>
      </c>
      <c r="B194" s="191"/>
      <c r="C194" s="191"/>
      <c r="D194" s="191"/>
      <c r="E194" s="191"/>
      <c r="F194" s="191"/>
      <c r="G194" s="192"/>
      <c r="H194" s="697"/>
      <c r="I194" s="698"/>
    </row>
    <row r="195" spans="1:9" s="142" customFormat="1" ht="18" customHeight="1" x14ac:dyDescent="0.35">
      <c r="A195" s="283" t="s">
        <v>8</v>
      </c>
      <c r="B195" s="284"/>
      <c r="C195" s="284"/>
      <c r="D195" s="285"/>
      <c r="E195" s="183"/>
      <c r="F195" s="181"/>
      <c r="G195" s="184"/>
      <c r="H195" s="701"/>
      <c r="I195" s="702"/>
    </row>
    <row r="196" spans="1:9" ht="16" customHeight="1" x14ac:dyDescent="0.25">
      <c r="A196" s="286">
        <v>2</v>
      </c>
      <c r="B196" s="902" t="s">
        <v>264</v>
      </c>
      <c r="C196" s="902"/>
      <c r="D196" s="903"/>
      <c r="E196" s="185" t="s">
        <v>7</v>
      </c>
      <c r="F196" s="185" t="s">
        <v>7</v>
      </c>
      <c r="G196" s="60"/>
      <c r="H196" s="561"/>
      <c r="I196" s="502"/>
    </row>
    <row r="197" spans="1:9" ht="16" customHeight="1" x14ac:dyDescent="0.25">
      <c r="A197" s="276">
        <f>A196+0.1</f>
        <v>2.1</v>
      </c>
      <c r="B197" s="209" t="s">
        <v>628</v>
      </c>
      <c r="C197" s="209"/>
      <c r="D197" s="186"/>
      <c r="E197" s="185" t="s">
        <v>7</v>
      </c>
      <c r="F197" s="185" t="s">
        <v>7</v>
      </c>
      <c r="G197" s="60"/>
      <c r="H197" s="561"/>
      <c r="I197" s="502"/>
    </row>
    <row r="198" spans="1:9" ht="16" customHeight="1" x14ac:dyDescent="0.25">
      <c r="A198" s="276">
        <f>A197+0.1</f>
        <v>2.2000000000000002</v>
      </c>
      <c r="B198" s="209" t="s">
        <v>224</v>
      </c>
      <c r="C198" s="209"/>
      <c r="D198" s="186"/>
      <c r="E198" s="185" t="s">
        <v>7</v>
      </c>
      <c r="F198" s="185" t="s">
        <v>7</v>
      </c>
      <c r="G198" s="60"/>
      <c r="H198" s="561"/>
      <c r="I198" s="502"/>
    </row>
    <row r="199" spans="1:9" s="133" customFormat="1" ht="32" customHeight="1" x14ac:dyDescent="0.35">
      <c r="A199" s="276">
        <f t="shared" ref="A199:A203" si="2">A198+0.1</f>
        <v>2.3000000000000003</v>
      </c>
      <c r="B199" s="902" t="s">
        <v>890</v>
      </c>
      <c r="C199" s="902"/>
      <c r="D199" s="902"/>
      <c r="E199" s="271" t="s">
        <v>7</v>
      </c>
      <c r="F199" s="271" t="s">
        <v>7</v>
      </c>
      <c r="G199" s="64"/>
      <c r="H199" s="565"/>
      <c r="I199" s="504"/>
    </row>
    <row r="200" spans="1:9" s="133" customFormat="1" ht="32" customHeight="1" x14ac:dyDescent="0.35">
      <c r="A200" s="276">
        <f t="shared" si="2"/>
        <v>2.4000000000000004</v>
      </c>
      <c r="B200" s="902" t="s">
        <v>889</v>
      </c>
      <c r="C200" s="902"/>
      <c r="D200" s="903"/>
      <c r="E200" s="271" t="s">
        <v>7</v>
      </c>
      <c r="F200" s="271" t="s">
        <v>7</v>
      </c>
      <c r="G200" s="64"/>
      <c r="H200" s="565"/>
      <c r="I200" s="504"/>
    </row>
    <row r="201" spans="1:9" ht="16" customHeight="1" x14ac:dyDescent="0.25">
      <c r="A201" s="276">
        <f>A200+0.1</f>
        <v>2.5000000000000004</v>
      </c>
      <c r="B201" s="209" t="s">
        <v>574</v>
      </c>
      <c r="C201" s="209"/>
      <c r="D201" s="186"/>
      <c r="E201" s="185" t="s">
        <v>7</v>
      </c>
      <c r="F201" s="185" t="s">
        <v>7</v>
      </c>
      <c r="G201" s="60"/>
      <c r="H201" s="561"/>
      <c r="I201" s="502"/>
    </row>
    <row r="202" spans="1:9" ht="16" customHeight="1" x14ac:dyDescent="0.25">
      <c r="A202" s="276">
        <f>A201+0.1</f>
        <v>2.6000000000000005</v>
      </c>
      <c r="B202" s="209" t="s">
        <v>286</v>
      </c>
      <c r="C202" s="209"/>
      <c r="D202" s="186"/>
      <c r="E202" s="185" t="s">
        <v>7</v>
      </c>
      <c r="F202" s="185" t="s">
        <v>7</v>
      </c>
      <c r="G202" s="60"/>
      <c r="H202" s="561"/>
      <c r="I202" s="502"/>
    </row>
    <row r="203" spans="1:9" ht="16" customHeight="1" x14ac:dyDescent="0.25">
      <c r="A203" s="276">
        <f t="shared" si="2"/>
        <v>2.7000000000000006</v>
      </c>
      <c r="B203" s="209" t="s">
        <v>226</v>
      </c>
      <c r="C203" s="209"/>
      <c r="D203" s="186"/>
      <c r="E203" s="185" t="s">
        <v>7</v>
      </c>
      <c r="F203" s="185" t="s">
        <v>7</v>
      </c>
      <c r="G203" s="60"/>
      <c r="H203" s="561"/>
      <c r="I203" s="502"/>
    </row>
    <row r="204" spans="1:9" ht="16" customHeight="1" x14ac:dyDescent="0.25">
      <c r="A204" s="276">
        <f>A203+0.1</f>
        <v>2.8000000000000007</v>
      </c>
      <c r="B204" s="209" t="s">
        <v>225</v>
      </c>
      <c r="C204" s="209"/>
      <c r="D204" s="186"/>
      <c r="E204" s="185" t="s">
        <v>7</v>
      </c>
      <c r="F204" s="185" t="s">
        <v>7</v>
      </c>
      <c r="G204" s="60"/>
      <c r="H204" s="561"/>
      <c r="I204" s="502"/>
    </row>
    <row r="205" spans="1:9" ht="16" customHeight="1" x14ac:dyDescent="0.25">
      <c r="A205" s="276" t="s">
        <v>304</v>
      </c>
      <c r="B205" s="209" t="s">
        <v>831</v>
      </c>
      <c r="C205" s="209"/>
      <c r="D205" s="186"/>
      <c r="E205" s="185" t="s">
        <v>7</v>
      </c>
      <c r="F205" s="185" t="s">
        <v>7</v>
      </c>
      <c r="G205" s="67"/>
      <c r="H205" s="561"/>
      <c r="I205" s="502"/>
    </row>
    <row r="206" spans="1:9" s="142" customFormat="1" ht="18" customHeight="1" x14ac:dyDescent="0.35">
      <c r="A206" s="227" t="s">
        <v>115</v>
      </c>
      <c r="B206" s="228"/>
      <c r="C206" s="228"/>
      <c r="D206" s="228"/>
      <c r="E206" s="274"/>
      <c r="F206" s="228"/>
      <c r="G206" s="287"/>
      <c r="H206" s="709"/>
      <c r="I206" s="710"/>
    </row>
    <row r="207" spans="1:9" ht="32" customHeight="1" x14ac:dyDescent="0.25">
      <c r="A207" s="276" t="s">
        <v>151</v>
      </c>
      <c r="B207" s="923" t="s">
        <v>89</v>
      </c>
      <c r="C207" s="923"/>
      <c r="D207" s="923"/>
      <c r="E207" s="154">
        <v>2</v>
      </c>
      <c r="F207" s="59"/>
      <c r="G207" s="60"/>
      <c r="H207" s="561"/>
      <c r="I207" s="502"/>
    </row>
    <row r="208" spans="1:9" ht="32" customHeight="1" x14ac:dyDescent="0.25">
      <c r="A208" s="622" t="s">
        <v>305</v>
      </c>
      <c r="B208" s="1025" t="s">
        <v>666</v>
      </c>
      <c r="C208" s="1025"/>
      <c r="D208" s="1026"/>
      <c r="E208" s="154">
        <v>2</v>
      </c>
      <c r="F208" s="59"/>
      <c r="G208" s="60"/>
      <c r="H208" s="561"/>
      <c r="I208" s="502"/>
    </row>
    <row r="209" spans="1:9" ht="16" customHeight="1" x14ac:dyDescent="0.25">
      <c r="A209" s="678" t="s">
        <v>824</v>
      </c>
      <c r="B209" s="892" t="s">
        <v>825</v>
      </c>
      <c r="C209" s="892"/>
      <c r="D209" s="893"/>
      <c r="E209" s="894" t="s">
        <v>30</v>
      </c>
      <c r="F209" s="895"/>
      <c r="G209" s="896"/>
      <c r="H209" s="772"/>
      <c r="I209" s="502"/>
    </row>
    <row r="210" spans="1:9" ht="16" customHeight="1" x14ac:dyDescent="0.25">
      <c r="A210" s="680"/>
      <c r="B210" s="282" t="s">
        <v>13</v>
      </c>
      <c r="C210" s="681" t="s">
        <v>826</v>
      </c>
      <c r="D210" s="682"/>
      <c r="E210" s="120">
        <v>2</v>
      </c>
      <c r="F210" s="841"/>
      <c r="G210" s="846"/>
      <c r="H210" s="561"/>
      <c r="I210" s="502"/>
    </row>
    <row r="211" spans="1:9" ht="32" customHeight="1" x14ac:dyDescent="0.25">
      <c r="A211" s="679"/>
      <c r="B211" s="282" t="s">
        <v>14</v>
      </c>
      <c r="C211" s="897" t="s">
        <v>827</v>
      </c>
      <c r="D211" s="897"/>
      <c r="E211" s="120">
        <v>5</v>
      </c>
      <c r="F211" s="842"/>
      <c r="G211" s="848"/>
      <c r="H211" s="561"/>
      <c r="I211" s="502"/>
    </row>
    <row r="212" spans="1:9" s="142" customFormat="1" ht="18" customHeight="1" x14ac:dyDescent="0.35">
      <c r="A212" s="146" t="s">
        <v>9</v>
      </c>
      <c r="B212" s="147"/>
      <c r="C212" s="147"/>
      <c r="D212" s="147"/>
      <c r="E212" s="212"/>
      <c r="F212" s="147"/>
      <c r="G212" s="213"/>
      <c r="H212" s="699"/>
      <c r="I212" s="700"/>
    </row>
    <row r="213" spans="1:9" ht="16" customHeight="1" x14ac:dyDescent="0.25">
      <c r="A213" s="279" t="s">
        <v>828</v>
      </c>
      <c r="B213" s="128" t="s">
        <v>358</v>
      </c>
      <c r="C213" s="290"/>
      <c r="D213" s="243"/>
      <c r="E213" s="862" t="s">
        <v>34</v>
      </c>
      <c r="F213" s="863"/>
      <c r="G213" s="864"/>
      <c r="H213" s="561"/>
      <c r="I213" s="502"/>
    </row>
    <row r="214" spans="1:9" ht="16" customHeight="1" x14ac:dyDescent="0.25">
      <c r="A214" s="280"/>
      <c r="B214" s="115">
        <v>1</v>
      </c>
      <c r="C214" s="163" t="s">
        <v>227</v>
      </c>
      <c r="D214" s="249"/>
      <c r="E214" s="154">
        <v>2</v>
      </c>
      <c r="F214" s="59"/>
      <c r="G214" s="60"/>
      <c r="H214" s="561"/>
      <c r="I214" s="502"/>
    </row>
    <row r="215" spans="1:9" ht="16" customHeight="1" x14ac:dyDescent="0.25">
      <c r="A215" s="281"/>
      <c r="B215" s="116">
        <v>2</v>
      </c>
      <c r="C215" s="126" t="s">
        <v>228</v>
      </c>
      <c r="D215" s="250"/>
      <c r="E215" s="154">
        <v>1</v>
      </c>
      <c r="F215" s="59"/>
      <c r="G215" s="60"/>
      <c r="H215" s="561"/>
      <c r="I215" s="502"/>
    </row>
    <row r="216" spans="1:9" ht="32" customHeight="1" x14ac:dyDescent="0.25">
      <c r="A216" s="280" t="s">
        <v>830</v>
      </c>
      <c r="B216" s="898" t="s">
        <v>829</v>
      </c>
      <c r="C216" s="899"/>
      <c r="D216" s="899"/>
      <c r="E216" s="120">
        <v>2</v>
      </c>
      <c r="F216" s="71"/>
      <c r="G216" s="60"/>
      <c r="H216" s="561"/>
      <c r="I216" s="502"/>
    </row>
    <row r="217" spans="1:9" s="142" customFormat="1" ht="24" customHeight="1" thickBot="1" x14ac:dyDescent="0.4">
      <c r="A217" s="257" t="s">
        <v>230</v>
      </c>
      <c r="B217" s="258"/>
      <c r="C217" s="259"/>
      <c r="D217" s="259"/>
      <c r="E217" s="260"/>
      <c r="F217" s="713">
        <f>SUM(F159:F216)</f>
        <v>0</v>
      </c>
      <c r="G217" s="726">
        <f>SUMIF(G159:G216, "Y", F159:F216)</f>
        <v>0</v>
      </c>
      <c r="H217" s="720"/>
      <c r="I217" s="721"/>
    </row>
    <row r="218" spans="1:9" ht="15" customHeight="1" thickBot="1" x14ac:dyDescent="0.3">
      <c r="A218" s="200"/>
      <c r="B218" s="201"/>
      <c r="D218" s="114"/>
      <c r="E218" s="202"/>
      <c r="F218" s="153"/>
      <c r="G218" s="203"/>
      <c r="H218" s="561"/>
      <c r="I218" s="502"/>
    </row>
    <row r="219" spans="1:9" s="142" customFormat="1" ht="24" customHeight="1" thickBot="1" x14ac:dyDescent="0.4">
      <c r="A219" s="222" t="s">
        <v>51</v>
      </c>
      <c r="B219" s="223"/>
      <c r="C219" s="223"/>
      <c r="D219" s="223"/>
      <c r="E219" s="223"/>
      <c r="F219" s="223"/>
      <c r="G219" s="291"/>
      <c r="H219" s="703"/>
      <c r="I219" s="704"/>
    </row>
    <row r="220" spans="1:9" ht="18" customHeight="1" x14ac:dyDescent="0.25">
      <c r="A220" s="881" t="s">
        <v>52</v>
      </c>
      <c r="B220" s="882"/>
      <c r="C220" s="882"/>
      <c r="D220" s="882"/>
      <c r="E220" s="882"/>
      <c r="F220" s="882"/>
      <c r="G220" s="883"/>
      <c r="H220" s="697"/>
      <c r="I220" s="722"/>
    </row>
    <row r="221" spans="1:9" ht="18" customHeight="1" x14ac:dyDescent="0.25">
      <c r="A221" s="292" t="s">
        <v>8</v>
      </c>
      <c r="B221" s="293"/>
      <c r="C221" s="293"/>
      <c r="D221" s="293"/>
      <c r="E221" s="285"/>
      <c r="F221" s="285"/>
      <c r="G221" s="294"/>
      <c r="H221" s="701"/>
      <c r="I221" s="723"/>
    </row>
    <row r="222" spans="1:9" ht="16" customHeight="1" x14ac:dyDescent="0.25">
      <c r="A222" s="295">
        <v>1</v>
      </c>
      <c r="B222" s="1027" t="s">
        <v>708</v>
      </c>
      <c r="C222" s="1027"/>
      <c r="D222" s="1028"/>
      <c r="E222" s="185" t="s">
        <v>7</v>
      </c>
      <c r="F222" s="185" t="s">
        <v>7</v>
      </c>
      <c r="G222" s="60"/>
      <c r="H222" s="561"/>
      <c r="I222" s="502"/>
    </row>
    <row r="223" spans="1:9" ht="16" customHeight="1" x14ac:dyDescent="0.25">
      <c r="A223" s="296">
        <f>A222+0.1</f>
        <v>1.1000000000000001</v>
      </c>
      <c r="B223" s="762" t="s">
        <v>744</v>
      </c>
      <c r="C223" s="210"/>
      <c r="D223" s="186"/>
      <c r="E223" s="185" t="s">
        <v>7</v>
      </c>
      <c r="F223" s="185" t="s">
        <v>7</v>
      </c>
      <c r="G223" s="60"/>
      <c r="H223" s="561"/>
      <c r="I223" s="502"/>
    </row>
    <row r="224" spans="1:9" ht="15" customHeight="1" x14ac:dyDescent="0.25">
      <c r="A224" s="296">
        <f>A223+0.1</f>
        <v>1.2000000000000002</v>
      </c>
      <c r="B224" s="902" t="s">
        <v>944</v>
      </c>
      <c r="C224" s="902"/>
      <c r="D224" s="902"/>
      <c r="E224" s="185" t="s">
        <v>7</v>
      </c>
      <c r="F224" s="185" t="s">
        <v>7</v>
      </c>
      <c r="G224" s="60"/>
      <c r="H224" s="561"/>
      <c r="I224" s="502"/>
    </row>
    <row r="225" spans="1:9" ht="16" customHeight="1" x14ac:dyDescent="0.25">
      <c r="A225" s="296">
        <f>A224+0.1</f>
        <v>1.3000000000000003</v>
      </c>
      <c r="B225" s="902" t="s">
        <v>575</v>
      </c>
      <c r="C225" s="902"/>
      <c r="D225" s="902"/>
      <c r="E225" s="185" t="s">
        <v>7</v>
      </c>
      <c r="F225" s="185" t="s">
        <v>7</v>
      </c>
      <c r="G225" s="60"/>
      <c r="H225" s="561"/>
      <c r="I225" s="502"/>
    </row>
    <row r="226" spans="1:9" ht="16" customHeight="1" x14ac:dyDescent="0.25">
      <c r="A226" s="298">
        <f>A225+0.1</f>
        <v>1.4000000000000004</v>
      </c>
      <c r="B226" s="904" t="s">
        <v>891</v>
      </c>
      <c r="C226" s="872"/>
      <c r="D226" s="873"/>
      <c r="E226" s="185" t="s">
        <v>7</v>
      </c>
      <c r="F226" s="273" t="s">
        <v>7</v>
      </c>
      <c r="G226" s="60"/>
      <c r="H226" s="561"/>
      <c r="I226" s="502"/>
    </row>
    <row r="227" spans="1:9" s="142" customFormat="1" ht="18" customHeight="1" x14ac:dyDescent="0.35">
      <c r="A227" s="143" t="s">
        <v>152</v>
      </c>
      <c r="B227" s="144"/>
      <c r="C227" s="144"/>
      <c r="D227" s="144"/>
      <c r="E227" s="144"/>
      <c r="F227" s="144"/>
      <c r="G227" s="145"/>
      <c r="H227" s="697"/>
      <c r="I227" s="698"/>
    </row>
    <row r="228" spans="1:9" s="142" customFormat="1" ht="18" customHeight="1" x14ac:dyDescent="0.35">
      <c r="A228" s="180" t="s">
        <v>8</v>
      </c>
      <c r="B228" s="181"/>
      <c r="C228" s="181"/>
      <c r="D228" s="181"/>
      <c r="E228" s="181"/>
      <c r="F228" s="181"/>
      <c r="G228" s="266"/>
      <c r="H228" s="701"/>
      <c r="I228" s="702"/>
    </row>
    <row r="229" spans="1:9" ht="32" customHeight="1" x14ac:dyDescent="0.25">
      <c r="A229" s="301">
        <v>2</v>
      </c>
      <c r="B229" s="902" t="s">
        <v>945</v>
      </c>
      <c r="C229" s="902"/>
      <c r="D229" s="903"/>
      <c r="E229" s="185" t="s">
        <v>7</v>
      </c>
      <c r="F229" s="185" t="s">
        <v>7</v>
      </c>
      <c r="G229" s="60"/>
      <c r="H229" s="561"/>
      <c r="I229" s="502"/>
    </row>
    <row r="230" spans="1:9" ht="16" customHeight="1" x14ac:dyDescent="0.25">
      <c r="A230" s="301">
        <v>2.1</v>
      </c>
      <c r="B230" s="179" t="s">
        <v>425</v>
      </c>
      <c r="C230" s="302"/>
      <c r="D230" s="303"/>
      <c r="E230" s="185" t="s">
        <v>7</v>
      </c>
      <c r="F230" s="185" t="s">
        <v>7</v>
      </c>
      <c r="G230" s="60"/>
      <c r="H230" s="561"/>
      <c r="I230" s="502"/>
    </row>
    <row r="231" spans="1:9" ht="32" customHeight="1" x14ac:dyDescent="0.25">
      <c r="A231" s="301">
        <f>A230+0.1</f>
        <v>2.2000000000000002</v>
      </c>
      <c r="B231" s="900" t="s">
        <v>231</v>
      </c>
      <c r="C231" s="900"/>
      <c r="D231" s="900"/>
      <c r="E231" s="185" t="s">
        <v>7</v>
      </c>
      <c r="F231" s="273" t="s">
        <v>7</v>
      </c>
      <c r="G231" s="60"/>
      <c r="H231" s="561"/>
      <c r="I231" s="502"/>
    </row>
    <row r="232" spans="1:9" ht="16" customHeight="1" x14ac:dyDescent="0.25">
      <c r="A232" s="301" t="s">
        <v>667</v>
      </c>
      <c r="B232" s="297" t="s">
        <v>508</v>
      </c>
      <c r="C232" s="210"/>
      <c r="D232" s="186"/>
      <c r="E232" s="185" t="s">
        <v>7</v>
      </c>
      <c r="F232" s="185" t="s">
        <v>7</v>
      </c>
      <c r="G232" s="60"/>
      <c r="H232" s="561"/>
      <c r="I232" s="502"/>
    </row>
    <row r="233" spans="1:9" s="142" customFormat="1" ht="18" customHeight="1" x14ac:dyDescent="0.35">
      <c r="A233" s="634" t="s">
        <v>137</v>
      </c>
      <c r="B233" s="635"/>
      <c r="C233" s="635"/>
      <c r="D233" s="635"/>
      <c r="E233" s="635"/>
      <c r="F233" s="635"/>
      <c r="G233" s="636"/>
      <c r="H233" s="718"/>
      <c r="I233" s="719"/>
    </row>
    <row r="234" spans="1:9" ht="16" customHeight="1" x14ac:dyDescent="0.25">
      <c r="A234" s="288" t="s">
        <v>668</v>
      </c>
      <c r="B234" s="114" t="s">
        <v>578</v>
      </c>
      <c r="C234" s="305"/>
      <c r="D234" s="289"/>
      <c r="E234" s="886" t="s">
        <v>34</v>
      </c>
      <c r="F234" s="887"/>
      <c r="G234" s="888"/>
      <c r="H234" s="561"/>
      <c r="I234" s="502"/>
    </row>
    <row r="235" spans="1:9" ht="16" customHeight="1" x14ac:dyDescent="0.25">
      <c r="A235" s="288"/>
      <c r="B235" s="115">
        <v>1</v>
      </c>
      <c r="C235" s="151" t="s">
        <v>90</v>
      </c>
      <c r="D235" s="306"/>
      <c r="E235" s="300">
        <v>1</v>
      </c>
      <c r="F235" s="59"/>
      <c r="G235" s="60"/>
      <c r="H235" s="561"/>
      <c r="I235" s="502"/>
    </row>
    <row r="236" spans="1:9" ht="16" customHeight="1" x14ac:dyDescent="0.25">
      <c r="A236" s="288"/>
      <c r="B236" s="115">
        <v>2</v>
      </c>
      <c r="C236" s="151" t="s">
        <v>91</v>
      </c>
      <c r="D236" s="306"/>
      <c r="E236" s="300">
        <v>2</v>
      </c>
      <c r="F236" s="59"/>
      <c r="G236" s="60"/>
      <c r="H236" s="561"/>
      <c r="I236" s="502"/>
    </row>
    <row r="237" spans="1:9" ht="16" customHeight="1" x14ac:dyDescent="0.25">
      <c r="A237" s="288"/>
      <c r="B237" s="115">
        <v>3</v>
      </c>
      <c r="C237" s="151" t="s">
        <v>92</v>
      </c>
      <c r="D237" s="306"/>
      <c r="E237" s="300">
        <v>2</v>
      </c>
      <c r="F237" s="59"/>
      <c r="G237" s="60"/>
      <c r="H237" s="561"/>
      <c r="I237" s="502"/>
    </row>
    <row r="238" spans="1:9" ht="16" customHeight="1" x14ac:dyDescent="0.25">
      <c r="A238" s="288"/>
      <c r="B238" s="115">
        <v>4</v>
      </c>
      <c r="C238" s="151" t="s">
        <v>93</v>
      </c>
      <c r="D238" s="306"/>
      <c r="E238" s="300">
        <v>1</v>
      </c>
      <c r="F238" s="59"/>
      <c r="G238" s="60"/>
      <c r="H238" s="561"/>
      <c r="I238" s="502"/>
    </row>
    <row r="239" spans="1:9" ht="16" customHeight="1" x14ac:dyDescent="0.25">
      <c r="A239" s="288"/>
      <c r="B239" s="115">
        <v>5</v>
      </c>
      <c r="C239" s="151" t="s">
        <v>94</v>
      </c>
      <c r="D239" s="306"/>
      <c r="E239" s="300">
        <v>1</v>
      </c>
      <c r="F239" s="59"/>
      <c r="G239" s="60"/>
      <c r="H239" s="561"/>
      <c r="I239" s="502"/>
    </row>
    <row r="240" spans="1:9" ht="16" customHeight="1" x14ac:dyDescent="0.25">
      <c r="A240" s="288"/>
      <c r="B240" s="115">
        <v>6</v>
      </c>
      <c r="C240" s="151" t="s">
        <v>95</v>
      </c>
      <c r="D240" s="306"/>
      <c r="E240" s="307">
        <v>2</v>
      </c>
      <c r="F240" s="59"/>
      <c r="G240" s="60"/>
      <c r="H240" s="561"/>
      <c r="I240" s="502"/>
    </row>
    <row r="241" spans="1:10" ht="16" customHeight="1" x14ac:dyDescent="0.25">
      <c r="A241" s="288"/>
      <c r="B241" s="115">
        <v>7</v>
      </c>
      <c r="C241" s="151" t="s">
        <v>27</v>
      </c>
      <c r="D241" s="306"/>
      <c r="E241" s="307">
        <v>2</v>
      </c>
      <c r="F241" s="59"/>
      <c r="G241" s="60"/>
      <c r="H241" s="561"/>
      <c r="I241" s="502"/>
    </row>
    <row r="242" spans="1:10" ht="16" customHeight="1" x14ac:dyDescent="0.25">
      <c r="A242" s="288"/>
      <c r="B242" s="115">
        <v>8</v>
      </c>
      <c r="C242" s="151" t="s">
        <v>579</v>
      </c>
      <c r="D242" s="306"/>
      <c r="E242" s="307">
        <v>1</v>
      </c>
      <c r="F242" s="59"/>
      <c r="G242" s="60"/>
      <c r="H242" s="561"/>
      <c r="I242" s="502"/>
    </row>
    <row r="243" spans="1:10" ht="16" customHeight="1" x14ac:dyDescent="0.25">
      <c r="A243" s="288"/>
      <c r="B243" s="115">
        <v>9</v>
      </c>
      <c r="C243" s="151" t="s">
        <v>580</v>
      </c>
      <c r="D243" s="569"/>
      <c r="E243" s="300">
        <v>1</v>
      </c>
      <c r="F243" s="59"/>
      <c r="G243" s="60"/>
      <c r="H243" s="561"/>
      <c r="I243" s="502"/>
    </row>
    <row r="244" spans="1:10" ht="16" customHeight="1" x14ac:dyDescent="0.25">
      <c r="A244" s="296" t="s">
        <v>669</v>
      </c>
      <c r="B244" s="179" t="s">
        <v>576</v>
      </c>
      <c r="C244" s="302"/>
      <c r="D244" s="125"/>
      <c r="E244" s="307">
        <v>2</v>
      </c>
      <c r="F244" s="59"/>
      <c r="G244" s="60"/>
      <c r="H244" s="561"/>
      <c r="I244" s="502"/>
    </row>
    <row r="245" spans="1:10" ht="16" customHeight="1" thickBot="1" x14ac:dyDescent="0.3">
      <c r="A245" s="296" t="s">
        <v>670</v>
      </c>
      <c r="B245" s="179" t="s">
        <v>346</v>
      </c>
      <c r="C245" s="302"/>
      <c r="D245" s="187"/>
      <c r="E245" s="307">
        <v>1</v>
      </c>
      <c r="F245" s="59"/>
      <c r="G245" s="60"/>
      <c r="H245" s="561"/>
      <c r="I245" s="502"/>
    </row>
    <row r="246" spans="1:10" s="142" customFormat="1" ht="18" customHeight="1" x14ac:dyDescent="0.35">
      <c r="A246" s="310" t="s">
        <v>9</v>
      </c>
      <c r="B246" s="311"/>
      <c r="C246" s="311"/>
      <c r="D246" s="311"/>
      <c r="E246" s="311"/>
      <c r="F246" s="311"/>
      <c r="G246" s="312"/>
      <c r="H246" s="699"/>
      <c r="I246" s="700"/>
    </row>
    <row r="247" spans="1:10" ht="16" customHeight="1" x14ac:dyDescent="0.25">
      <c r="A247" s="313" t="s">
        <v>671</v>
      </c>
      <c r="B247" s="117" t="s">
        <v>355</v>
      </c>
      <c r="C247" s="232"/>
      <c r="D247" s="233"/>
      <c r="E247" s="865" t="s">
        <v>28</v>
      </c>
      <c r="F247" s="866"/>
      <c r="G247" s="867"/>
      <c r="H247" s="561"/>
      <c r="I247" s="502"/>
    </row>
    <row r="248" spans="1:10" ht="16" customHeight="1" x14ac:dyDescent="0.25">
      <c r="A248" s="314"/>
      <c r="B248" s="115">
        <v>1</v>
      </c>
      <c r="C248" s="315" t="s">
        <v>26</v>
      </c>
      <c r="D248" s="305"/>
      <c r="E248" s="170">
        <v>1</v>
      </c>
      <c r="F248" s="59"/>
      <c r="G248" s="60"/>
      <c r="H248" s="561"/>
      <c r="I248" s="502"/>
    </row>
    <row r="249" spans="1:10" ht="16" customHeight="1" x14ac:dyDescent="0.25">
      <c r="A249" s="314"/>
      <c r="B249" s="115">
        <v>2</v>
      </c>
      <c r="C249" s="305" t="s">
        <v>27</v>
      </c>
      <c r="D249" s="305"/>
      <c r="E249" s="170">
        <v>1</v>
      </c>
      <c r="F249" s="59"/>
      <c r="G249" s="60"/>
      <c r="H249" s="561"/>
      <c r="I249" s="502"/>
    </row>
    <row r="250" spans="1:10" ht="16" customHeight="1" x14ac:dyDescent="0.25">
      <c r="A250" s="314"/>
      <c r="B250" s="115">
        <v>3</v>
      </c>
      <c r="C250" s="305" t="s">
        <v>579</v>
      </c>
      <c r="D250" s="305"/>
      <c r="E250" s="170">
        <v>1</v>
      </c>
      <c r="F250" s="59"/>
      <c r="G250" s="60"/>
      <c r="H250" s="561"/>
      <c r="I250" s="502"/>
    </row>
    <row r="251" spans="1:10" ht="16" customHeight="1" x14ac:dyDescent="0.25">
      <c r="A251" s="314"/>
      <c r="B251" s="115">
        <v>4</v>
      </c>
      <c r="C251" s="305" t="s">
        <v>580</v>
      </c>
      <c r="D251" s="315"/>
      <c r="E251" s="170">
        <v>1</v>
      </c>
      <c r="F251" s="59"/>
      <c r="G251" s="60"/>
      <c r="H251" s="561"/>
      <c r="I251" s="502"/>
    </row>
    <row r="252" spans="1:10" ht="16" customHeight="1" x14ac:dyDescent="0.25">
      <c r="A252" s="316"/>
      <c r="B252" s="116">
        <v>5</v>
      </c>
      <c r="C252" s="317" t="s">
        <v>581</v>
      </c>
      <c r="D252" s="318"/>
      <c r="E252" s="170">
        <v>1</v>
      </c>
      <c r="F252" s="59"/>
      <c r="G252" s="60"/>
      <c r="H252" s="561"/>
      <c r="I252" s="502"/>
    </row>
    <row r="253" spans="1:10" ht="16" customHeight="1" x14ac:dyDescent="0.25">
      <c r="A253" s="562" t="s">
        <v>672</v>
      </c>
      <c r="B253" s="568" t="s">
        <v>577</v>
      </c>
      <c r="C253" s="305"/>
      <c r="D253" s="305"/>
      <c r="E253" s="886" t="s">
        <v>34</v>
      </c>
      <c r="F253" s="887"/>
      <c r="G253" s="888"/>
      <c r="H253" s="561"/>
      <c r="J253" s="571"/>
    </row>
    <row r="254" spans="1:10" ht="16" customHeight="1" x14ac:dyDescent="0.25">
      <c r="A254" s="314"/>
      <c r="B254" s="115">
        <v>1</v>
      </c>
      <c r="C254" s="151" t="s">
        <v>90</v>
      </c>
      <c r="D254" s="306"/>
      <c r="E254" s="300">
        <v>2</v>
      </c>
      <c r="F254" s="59"/>
      <c r="G254" s="60"/>
      <c r="H254" s="564"/>
      <c r="I254" s="773"/>
    </row>
    <row r="255" spans="1:10" ht="16" customHeight="1" x14ac:dyDescent="0.25">
      <c r="A255" s="314"/>
      <c r="B255" s="115">
        <v>2</v>
      </c>
      <c r="C255" s="151" t="s">
        <v>91</v>
      </c>
      <c r="D255" s="306"/>
      <c r="E255" s="300">
        <v>3</v>
      </c>
      <c r="F255" s="59"/>
      <c r="G255" s="60"/>
      <c r="H255" s="564"/>
      <c r="I255" s="773"/>
    </row>
    <row r="256" spans="1:10" ht="16" customHeight="1" x14ac:dyDescent="0.25">
      <c r="A256" s="314"/>
      <c r="B256" s="115">
        <v>3</v>
      </c>
      <c r="C256" s="151" t="s">
        <v>92</v>
      </c>
      <c r="D256" s="306"/>
      <c r="E256" s="300">
        <v>3</v>
      </c>
      <c r="F256" s="59"/>
      <c r="G256" s="60"/>
      <c r="H256" s="564"/>
      <c r="I256" s="773"/>
    </row>
    <row r="257" spans="1:9" ht="16" customHeight="1" x14ac:dyDescent="0.25">
      <c r="A257" s="314"/>
      <c r="B257" s="115">
        <v>4</v>
      </c>
      <c r="C257" s="151" t="s">
        <v>93</v>
      </c>
      <c r="D257" s="306"/>
      <c r="E257" s="300">
        <v>2</v>
      </c>
      <c r="F257" s="59"/>
      <c r="G257" s="60"/>
      <c r="H257" s="564"/>
      <c r="I257" s="773"/>
    </row>
    <row r="258" spans="1:9" ht="16" customHeight="1" x14ac:dyDescent="0.25">
      <c r="A258" s="314"/>
      <c r="B258" s="115">
        <v>5</v>
      </c>
      <c r="C258" s="151" t="s">
        <v>94</v>
      </c>
      <c r="D258" s="306"/>
      <c r="E258" s="300">
        <v>2</v>
      </c>
      <c r="F258" s="59"/>
      <c r="G258" s="60"/>
      <c r="H258" s="564"/>
      <c r="I258" s="773"/>
    </row>
    <row r="259" spans="1:9" ht="16" customHeight="1" x14ac:dyDescent="0.25">
      <c r="A259" s="314"/>
      <c r="B259" s="115">
        <v>6</v>
      </c>
      <c r="C259" s="151" t="s">
        <v>95</v>
      </c>
      <c r="D259" s="306"/>
      <c r="E259" s="307">
        <v>3</v>
      </c>
      <c r="F259" s="59"/>
      <c r="G259" s="60"/>
      <c r="H259" s="564"/>
      <c r="I259" s="773"/>
    </row>
    <row r="260" spans="1:9" ht="16" customHeight="1" x14ac:dyDescent="0.25">
      <c r="A260" s="314"/>
      <c r="B260" s="115">
        <v>7</v>
      </c>
      <c r="C260" s="151" t="s">
        <v>27</v>
      </c>
      <c r="D260" s="570"/>
      <c r="E260" s="307">
        <v>3</v>
      </c>
      <c r="F260" s="59"/>
      <c r="G260" s="60"/>
      <c r="H260" s="564"/>
      <c r="I260" s="773"/>
    </row>
    <row r="261" spans="1:9" ht="16" customHeight="1" x14ac:dyDescent="0.25">
      <c r="A261" s="314"/>
      <c r="B261" s="115">
        <v>8</v>
      </c>
      <c r="C261" s="151" t="s">
        <v>579</v>
      </c>
      <c r="D261" s="570"/>
      <c r="E261" s="307">
        <v>2</v>
      </c>
      <c r="F261" s="59"/>
      <c r="G261" s="60"/>
      <c r="H261" s="564"/>
      <c r="I261" s="773"/>
    </row>
    <row r="262" spans="1:9" ht="16" customHeight="1" x14ac:dyDescent="0.25">
      <c r="A262" s="316"/>
      <c r="B262" s="115">
        <v>9</v>
      </c>
      <c r="C262" s="151" t="s">
        <v>580</v>
      </c>
      <c r="D262" s="569"/>
      <c r="E262" s="307">
        <v>2</v>
      </c>
      <c r="F262" s="59"/>
      <c r="G262" s="60"/>
      <c r="H262" s="564"/>
      <c r="I262" s="773"/>
    </row>
    <row r="263" spans="1:9" ht="16" customHeight="1" x14ac:dyDescent="0.25">
      <c r="A263" s="319" t="s">
        <v>673</v>
      </c>
      <c r="B263" s="860" t="s">
        <v>703</v>
      </c>
      <c r="C263" s="860"/>
      <c r="D263" s="861"/>
      <c r="E263" s="170">
        <v>1</v>
      </c>
      <c r="F263" s="59"/>
      <c r="G263" s="60"/>
      <c r="H263" s="564"/>
      <c r="I263" s="502"/>
    </row>
    <row r="264" spans="1:9" ht="16" customHeight="1" x14ac:dyDescent="0.25">
      <c r="A264" s="319" t="s">
        <v>306</v>
      </c>
      <c r="B264" s="231" t="s">
        <v>331</v>
      </c>
      <c r="C264" s="304"/>
      <c r="D264" s="187"/>
      <c r="E264" s="170">
        <v>3</v>
      </c>
      <c r="F264" s="59"/>
      <c r="G264" s="60"/>
      <c r="H264" s="561"/>
      <c r="I264" s="502"/>
    </row>
    <row r="265" spans="1:9" ht="16" customHeight="1" x14ac:dyDescent="0.25">
      <c r="A265" s="320" t="s">
        <v>386</v>
      </c>
      <c r="B265" s="117" t="s">
        <v>426</v>
      </c>
      <c r="C265" s="233"/>
      <c r="D265" s="233"/>
      <c r="E265" s="905" t="s">
        <v>28</v>
      </c>
      <c r="F265" s="906"/>
      <c r="G265" s="907"/>
      <c r="H265" s="561"/>
      <c r="I265" s="502"/>
    </row>
    <row r="266" spans="1:9" ht="16" customHeight="1" x14ac:dyDescent="0.25">
      <c r="A266" s="314"/>
      <c r="B266" s="115">
        <v>1</v>
      </c>
      <c r="C266" s="305" t="s">
        <v>330</v>
      </c>
      <c r="D266" s="305"/>
      <c r="E266" s="170">
        <v>1</v>
      </c>
      <c r="F266" s="59"/>
      <c r="G266" s="60"/>
      <c r="H266" s="561"/>
      <c r="I266" s="502"/>
    </row>
    <row r="267" spans="1:9" ht="16" customHeight="1" x14ac:dyDescent="0.25">
      <c r="A267" s="314"/>
      <c r="B267" s="115">
        <v>2</v>
      </c>
      <c r="C267" s="305" t="s">
        <v>329</v>
      </c>
      <c r="D267" s="305"/>
      <c r="E267" s="321">
        <v>2</v>
      </c>
      <c r="F267" s="59"/>
      <c r="G267" s="60"/>
      <c r="H267" s="561"/>
      <c r="I267" s="502"/>
    </row>
    <row r="268" spans="1:9" ht="16" customHeight="1" x14ac:dyDescent="0.25">
      <c r="A268" s="230" t="s">
        <v>387</v>
      </c>
      <c r="B268" s="179" t="s">
        <v>123</v>
      </c>
      <c r="C268" s="277"/>
      <c r="D268" s="572"/>
      <c r="E268" s="321">
        <v>1</v>
      </c>
      <c r="F268" s="59"/>
      <c r="G268" s="60"/>
      <c r="H268" s="561"/>
      <c r="I268" s="502"/>
    </row>
    <row r="269" spans="1:9" ht="16" customHeight="1" thickBot="1" x14ac:dyDescent="0.3">
      <c r="A269" s="230" t="s">
        <v>388</v>
      </c>
      <c r="B269" s="131" t="s">
        <v>516</v>
      </c>
      <c r="C269" s="308"/>
      <c r="D269" s="309"/>
      <c r="E269" s="189">
        <v>1</v>
      </c>
      <c r="F269" s="65"/>
      <c r="G269" s="66"/>
      <c r="H269" s="561"/>
      <c r="I269" s="502"/>
    </row>
    <row r="270" spans="1:9" s="221" customFormat="1" ht="24" customHeight="1" thickBot="1" x14ac:dyDescent="0.4">
      <c r="A270" s="573" t="s">
        <v>11</v>
      </c>
      <c r="B270" s="322"/>
      <c r="C270" s="323"/>
      <c r="D270" s="323"/>
      <c r="E270" s="324"/>
      <c r="F270" s="724">
        <f>SUM(F222:F269)</f>
        <v>0</v>
      </c>
      <c r="G270" s="725">
        <f>SUMIF(G222:G269, "Y", F222:F269)</f>
        <v>0</v>
      </c>
      <c r="H270" s="706"/>
      <c r="I270" s="708"/>
    </row>
    <row r="271" spans="1:9" ht="15" customHeight="1" thickBot="1" x14ac:dyDescent="0.3">
      <c r="A271" s="200"/>
      <c r="B271" s="201"/>
      <c r="D271" s="114"/>
      <c r="E271" s="202"/>
      <c r="F271" s="153"/>
      <c r="G271" s="203"/>
      <c r="H271" s="561"/>
      <c r="I271" s="502"/>
    </row>
    <row r="272" spans="1:9" s="142" customFormat="1" ht="24" customHeight="1" thickBot="1" x14ac:dyDescent="0.4">
      <c r="A272" s="222" t="s">
        <v>131</v>
      </c>
      <c r="B272" s="223"/>
      <c r="C272" s="223"/>
      <c r="D272" s="223"/>
      <c r="E272" s="223"/>
      <c r="F272" s="223"/>
      <c r="G272" s="291"/>
      <c r="H272" s="703"/>
      <c r="I272" s="704"/>
    </row>
    <row r="273" spans="1:9" s="142" customFormat="1" ht="18" customHeight="1" thickBot="1" x14ac:dyDescent="0.4">
      <c r="A273" s="325" t="s">
        <v>8</v>
      </c>
      <c r="B273" s="326"/>
      <c r="C273" s="326"/>
      <c r="D273" s="326"/>
      <c r="E273" s="326"/>
      <c r="F273" s="326"/>
      <c r="G273" s="327"/>
      <c r="H273" s="701"/>
      <c r="I273" s="702"/>
    </row>
    <row r="274" spans="1:9" s="142" customFormat="1" ht="18" customHeight="1" x14ac:dyDescent="0.35">
      <c r="A274" s="143" t="s">
        <v>582</v>
      </c>
      <c r="B274" s="144"/>
      <c r="C274" s="329"/>
      <c r="D274" s="329"/>
      <c r="E274" s="263"/>
      <c r="F274" s="263"/>
      <c r="G274" s="330"/>
      <c r="H274" s="697"/>
      <c r="I274" s="698"/>
    </row>
    <row r="275" spans="1:9" ht="32" customHeight="1" x14ac:dyDescent="0.25">
      <c r="A275" s="328">
        <v>1</v>
      </c>
      <c r="B275" s="981" t="s">
        <v>639</v>
      </c>
      <c r="C275" s="981"/>
      <c r="D275" s="982"/>
      <c r="E275" s="185" t="s">
        <v>7</v>
      </c>
      <c r="F275" s="185" t="s">
        <v>7</v>
      </c>
      <c r="G275" s="60"/>
      <c r="H275" s="561"/>
      <c r="I275" s="502"/>
    </row>
    <row r="276" spans="1:9" ht="32" customHeight="1" x14ac:dyDescent="0.25">
      <c r="A276" s="574">
        <v>1.1000000000000001</v>
      </c>
      <c r="B276" s="877" t="s">
        <v>905</v>
      </c>
      <c r="C276" s="877"/>
      <c r="D276" s="878"/>
      <c r="E276" s="862" t="s">
        <v>261</v>
      </c>
      <c r="F276" s="884"/>
      <c r="G276" s="885"/>
      <c r="H276" s="772" t="s">
        <v>953</v>
      </c>
      <c r="I276" s="502"/>
    </row>
    <row r="277" spans="1:9" ht="16" customHeight="1" x14ac:dyDescent="0.25">
      <c r="A277" s="575"/>
      <c r="B277" s="282" t="s">
        <v>13</v>
      </c>
      <c r="C277" s="171" t="s">
        <v>636</v>
      </c>
      <c r="D277" s="151"/>
      <c r="E277" s="908" t="s">
        <v>7</v>
      </c>
      <c r="F277" s="908" t="s">
        <v>7</v>
      </c>
      <c r="G277" s="846"/>
      <c r="H277" s="578"/>
      <c r="I277" s="502"/>
    </row>
    <row r="278" spans="1:9" ht="32" customHeight="1" x14ac:dyDescent="0.25">
      <c r="A278" s="575"/>
      <c r="B278" s="282"/>
      <c r="C278" s="282" t="s">
        <v>13</v>
      </c>
      <c r="D278" s="152" t="s">
        <v>946</v>
      </c>
      <c r="E278" s="1013"/>
      <c r="F278" s="1013"/>
      <c r="G278" s="847"/>
      <c r="H278" s="578"/>
      <c r="I278" s="502"/>
    </row>
    <row r="279" spans="1:9" ht="16" customHeight="1" x14ac:dyDescent="0.25">
      <c r="A279" s="575"/>
      <c r="B279" s="282"/>
      <c r="C279" s="282" t="s">
        <v>14</v>
      </c>
      <c r="D279" s="151" t="s">
        <v>640</v>
      </c>
      <c r="E279" s="909"/>
      <c r="F279" s="909"/>
      <c r="G279" s="847"/>
      <c r="H279" s="578"/>
      <c r="I279" s="502"/>
    </row>
    <row r="280" spans="1:9" ht="16" customHeight="1" x14ac:dyDescent="0.25">
      <c r="A280" s="575"/>
      <c r="B280" s="282" t="s">
        <v>14</v>
      </c>
      <c r="C280" s="151" t="s">
        <v>637</v>
      </c>
      <c r="D280" s="151"/>
      <c r="E280" s="908" t="s">
        <v>7</v>
      </c>
      <c r="F280" s="908" t="s">
        <v>7</v>
      </c>
      <c r="G280" s="847"/>
      <c r="H280" s="578"/>
      <c r="I280" s="502"/>
    </row>
    <row r="281" spans="1:9" ht="32" customHeight="1" x14ac:dyDescent="0.25">
      <c r="A281" s="575"/>
      <c r="B281" s="282"/>
      <c r="C281" s="282" t="s">
        <v>13</v>
      </c>
      <c r="D281" s="152" t="s">
        <v>947</v>
      </c>
      <c r="E281" s="1013"/>
      <c r="F281" s="1013"/>
      <c r="G281" s="847"/>
      <c r="H281" s="578"/>
      <c r="I281" s="502"/>
    </row>
    <row r="282" spans="1:9" ht="32" customHeight="1" x14ac:dyDescent="0.25">
      <c r="A282" s="575"/>
      <c r="B282" s="282"/>
      <c r="C282" s="282" t="s">
        <v>14</v>
      </c>
      <c r="D282" s="152" t="s">
        <v>952</v>
      </c>
      <c r="E282" s="1013"/>
      <c r="F282" s="1013"/>
      <c r="G282" s="847"/>
      <c r="H282" s="578"/>
      <c r="I282" s="502"/>
    </row>
    <row r="283" spans="1:9" ht="16" customHeight="1" x14ac:dyDescent="0.25">
      <c r="A283" s="575"/>
      <c r="B283" s="282"/>
      <c r="C283" s="282" t="s">
        <v>15</v>
      </c>
      <c r="D283" s="151" t="s">
        <v>640</v>
      </c>
      <c r="E283" s="909"/>
      <c r="F283" s="909"/>
      <c r="G283" s="847"/>
      <c r="H283" s="578"/>
      <c r="I283" s="502"/>
    </row>
    <row r="284" spans="1:9" ht="16" customHeight="1" x14ac:dyDescent="0.25">
      <c r="A284" s="575"/>
      <c r="B284" s="282" t="s">
        <v>58</v>
      </c>
      <c r="C284" s="151" t="s">
        <v>638</v>
      </c>
      <c r="D284" s="151"/>
      <c r="E284" s="908" t="s">
        <v>7</v>
      </c>
      <c r="F284" s="908" t="s">
        <v>7</v>
      </c>
      <c r="G284" s="847"/>
      <c r="H284" s="578"/>
      <c r="I284" s="502"/>
    </row>
    <row r="285" spans="1:9" ht="32" customHeight="1" x14ac:dyDescent="0.25">
      <c r="A285" s="575"/>
      <c r="B285" s="282"/>
      <c r="C285" s="900" t="s">
        <v>952</v>
      </c>
      <c r="D285" s="901"/>
      <c r="E285" s="1013"/>
      <c r="F285" s="1013"/>
      <c r="G285" s="847"/>
      <c r="H285" s="578"/>
      <c r="I285" s="502"/>
    </row>
    <row r="286" spans="1:9" ht="16" customHeight="1" x14ac:dyDescent="0.25">
      <c r="A286" s="575"/>
      <c r="B286" s="282" t="s">
        <v>19</v>
      </c>
      <c r="C286" s="171" t="s">
        <v>642</v>
      </c>
      <c r="D286" s="151"/>
      <c r="E286" s="908" t="s">
        <v>7</v>
      </c>
      <c r="F286" s="908" t="s">
        <v>7</v>
      </c>
      <c r="G286" s="847"/>
      <c r="H286" s="578"/>
      <c r="I286" s="502"/>
    </row>
    <row r="287" spans="1:9" ht="45" customHeight="1" x14ac:dyDescent="0.25">
      <c r="A287" s="575"/>
      <c r="B287" s="282"/>
      <c r="C287" s="900" t="s">
        <v>641</v>
      </c>
      <c r="D287" s="901"/>
      <c r="E287" s="909"/>
      <c r="F287" s="909"/>
      <c r="G287" s="848"/>
      <c r="H287" s="561"/>
      <c r="I287" s="502"/>
    </row>
    <row r="288" spans="1:9" ht="32" customHeight="1" x14ac:dyDescent="0.25">
      <c r="A288" s="576"/>
      <c r="B288" s="577"/>
      <c r="C288" s="1014" t="s">
        <v>643</v>
      </c>
      <c r="D288" s="1014"/>
      <c r="E288" s="608"/>
      <c r="F288" s="608"/>
      <c r="G288" s="605"/>
      <c r="H288" s="561"/>
      <c r="I288" s="502"/>
    </row>
    <row r="289" spans="1:9" ht="18" customHeight="1" x14ac:dyDescent="0.25">
      <c r="A289" s="640" t="s">
        <v>137</v>
      </c>
      <c r="B289" s="641"/>
      <c r="C289" s="641"/>
      <c r="D289" s="641"/>
      <c r="E289" s="641"/>
      <c r="F289" s="641"/>
      <c r="G289" s="642"/>
      <c r="H289" s="718"/>
      <c r="I289" s="727"/>
    </row>
    <row r="290" spans="1:9" ht="16" customHeight="1" x14ac:dyDescent="0.25">
      <c r="A290" s="574">
        <v>1.2</v>
      </c>
      <c r="B290" s="128" t="s">
        <v>906</v>
      </c>
      <c r="C290" s="416"/>
      <c r="D290" s="416"/>
      <c r="E290" s="862" t="s">
        <v>261</v>
      </c>
      <c r="F290" s="884"/>
      <c r="G290" s="885"/>
      <c r="H290" s="772" t="s">
        <v>953</v>
      </c>
      <c r="I290" s="502"/>
    </row>
    <row r="291" spans="1:9" ht="16" customHeight="1" x14ac:dyDescent="0.25">
      <c r="A291" s="575"/>
      <c r="B291" s="282" t="s">
        <v>13</v>
      </c>
      <c r="C291" s="171" t="s">
        <v>466</v>
      </c>
      <c r="D291" s="151"/>
      <c r="E291" s="913">
        <v>5</v>
      </c>
      <c r="F291" s="841"/>
      <c r="G291" s="846"/>
      <c r="H291" s="561"/>
      <c r="I291" s="502"/>
    </row>
    <row r="292" spans="1:9" ht="32" customHeight="1" x14ac:dyDescent="0.25">
      <c r="A292" s="575"/>
      <c r="B292" s="282"/>
      <c r="C292" s="900" t="s">
        <v>710</v>
      </c>
      <c r="D292" s="901"/>
      <c r="E292" s="914"/>
      <c r="F292" s="925"/>
      <c r="G292" s="847"/>
      <c r="H292" s="561"/>
      <c r="I292" s="502"/>
    </row>
    <row r="293" spans="1:9" ht="16" customHeight="1" x14ac:dyDescent="0.25">
      <c r="A293" s="575"/>
      <c r="B293" s="282" t="s">
        <v>14</v>
      </c>
      <c r="C293" s="151" t="s">
        <v>858</v>
      </c>
      <c r="D293" s="151"/>
      <c r="E293" s="913">
        <v>5</v>
      </c>
      <c r="F293" s="925"/>
      <c r="G293" s="847"/>
      <c r="H293" s="561"/>
      <c r="I293" s="502"/>
    </row>
    <row r="294" spans="1:9" ht="32" customHeight="1" x14ac:dyDescent="0.25">
      <c r="A294" s="575"/>
      <c r="B294" s="282"/>
      <c r="C294" s="282" t="s">
        <v>13</v>
      </c>
      <c r="D294" s="609" t="s">
        <v>709</v>
      </c>
      <c r="E294" s="1023"/>
      <c r="F294" s="925"/>
      <c r="G294" s="847"/>
      <c r="H294" s="561"/>
      <c r="I294" s="502"/>
    </row>
    <row r="295" spans="1:9" ht="32" customHeight="1" x14ac:dyDescent="0.25">
      <c r="A295" s="575"/>
      <c r="B295" s="282"/>
      <c r="C295" s="282" t="s">
        <v>14</v>
      </c>
      <c r="D295" s="152" t="s">
        <v>948</v>
      </c>
      <c r="E295" s="914"/>
      <c r="F295" s="925"/>
      <c r="G295" s="847"/>
      <c r="H295" s="561"/>
      <c r="I295" s="502"/>
    </row>
    <row r="296" spans="1:9" ht="16" customHeight="1" x14ac:dyDescent="0.25">
      <c r="A296" s="575"/>
      <c r="B296" s="282" t="s">
        <v>58</v>
      </c>
      <c r="C296" s="151" t="s">
        <v>583</v>
      </c>
      <c r="D296" s="151"/>
      <c r="E296" s="913">
        <v>5</v>
      </c>
      <c r="F296" s="925"/>
      <c r="G296" s="847"/>
      <c r="H296" s="561"/>
      <c r="I296" s="502"/>
    </row>
    <row r="297" spans="1:9" ht="32" customHeight="1" x14ac:dyDescent="0.25">
      <c r="A297" s="575"/>
      <c r="B297" s="282"/>
      <c r="C297" s="900" t="s">
        <v>948</v>
      </c>
      <c r="D297" s="900"/>
      <c r="E297" s="914"/>
      <c r="F297" s="842"/>
      <c r="G297" s="848"/>
      <c r="H297" s="561"/>
      <c r="I297" s="502"/>
    </row>
    <row r="298" spans="1:9" ht="16" customHeight="1" x14ac:dyDescent="0.25">
      <c r="A298" s="575"/>
      <c r="B298" s="282" t="s">
        <v>19</v>
      </c>
      <c r="C298" s="171" t="s">
        <v>642</v>
      </c>
      <c r="D298" s="610"/>
      <c r="E298" s="908" t="s">
        <v>7</v>
      </c>
      <c r="F298" s="908" t="s">
        <v>7</v>
      </c>
      <c r="G298" s="908" t="s">
        <v>7</v>
      </c>
      <c r="H298" s="561"/>
      <c r="I298" s="502"/>
    </row>
    <row r="299" spans="1:9" ht="45" customHeight="1" x14ac:dyDescent="0.25">
      <c r="A299" s="575"/>
      <c r="B299" s="282"/>
      <c r="C299" s="900" t="s">
        <v>857</v>
      </c>
      <c r="D299" s="900"/>
      <c r="E299" s="909"/>
      <c r="F299" s="909"/>
      <c r="G299" s="909"/>
      <c r="H299" s="561"/>
      <c r="I299" s="502"/>
    </row>
    <row r="300" spans="1:9" s="142" customFormat="1" ht="18" customHeight="1" x14ac:dyDescent="0.35">
      <c r="A300" s="143" t="s">
        <v>584</v>
      </c>
      <c r="B300" s="144"/>
      <c r="C300" s="329"/>
      <c r="D300" s="329"/>
      <c r="E300" s="263"/>
      <c r="F300" s="263"/>
      <c r="G300" s="330"/>
      <c r="H300" s="697"/>
      <c r="I300" s="698"/>
    </row>
    <row r="301" spans="1:9" s="142" customFormat="1" ht="18" customHeight="1" thickBot="1" x14ac:dyDescent="0.4">
      <c r="A301" s="331" t="s">
        <v>8</v>
      </c>
      <c r="B301" s="332"/>
      <c r="C301" s="332"/>
      <c r="D301" s="332"/>
      <c r="E301" s="332"/>
      <c r="F301" s="332"/>
      <c r="G301" s="333"/>
      <c r="H301" s="701"/>
      <c r="I301" s="702"/>
    </row>
    <row r="302" spans="1:9" s="142" customFormat="1" ht="16" customHeight="1" x14ac:dyDescent="0.35">
      <c r="A302" s="123" t="s">
        <v>517</v>
      </c>
      <c r="B302" s="1002" t="s">
        <v>287</v>
      </c>
      <c r="C302" s="1003"/>
      <c r="D302" s="1004"/>
      <c r="E302" s="185" t="s">
        <v>7</v>
      </c>
      <c r="F302" s="185" t="s">
        <v>7</v>
      </c>
      <c r="G302" s="60"/>
      <c r="H302" s="561"/>
      <c r="I302" s="503"/>
    </row>
    <row r="303" spans="1:9" s="142" customFormat="1" ht="16" customHeight="1" x14ac:dyDescent="0.35">
      <c r="A303" s="122" t="s">
        <v>518</v>
      </c>
      <c r="B303" s="128" t="s">
        <v>585</v>
      </c>
      <c r="C303" s="579"/>
      <c r="D303" s="580"/>
      <c r="E303" s="862" t="s">
        <v>36</v>
      </c>
      <c r="F303" s="863"/>
      <c r="G303" s="864"/>
      <c r="H303" s="561"/>
      <c r="I303" s="503"/>
    </row>
    <row r="304" spans="1:9" s="142" customFormat="1" ht="16" customHeight="1" x14ac:dyDescent="0.35">
      <c r="A304" s="113"/>
      <c r="B304" s="115">
        <v>1</v>
      </c>
      <c r="C304" s="581" t="s">
        <v>96</v>
      </c>
      <c r="D304" s="152"/>
      <c r="E304" s="185" t="s">
        <v>7</v>
      </c>
      <c r="F304" s="185" t="s">
        <v>7</v>
      </c>
      <c r="G304" s="60"/>
      <c r="H304" s="561"/>
      <c r="I304" s="503"/>
    </row>
    <row r="305" spans="1:9" s="142" customFormat="1" ht="16" customHeight="1" x14ac:dyDescent="0.35">
      <c r="A305" s="582"/>
      <c r="B305" s="115">
        <v>2</v>
      </c>
      <c r="C305" s="171" t="s">
        <v>97</v>
      </c>
      <c r="D305" s="151"/>
      <c r="E305" s="185" t="s">
        <v>7</v>
      </c>
      <c r="F305" s="185" t="s">
        <v>7</v>
      </c>
      <c r="G305" s="60"/>
      <c r="H305" s="561"/>
      <c r="I305" s="503"/>
    </row>
    <row r="306" spans="1:9" s="142" customFormat="1" ht="16" customHeight="1" x14ac:dyDescent="0.35">
      <c r="A306" s="582"/>
      <c r="B306" s="115">
        <v>3</v>
      </c>
      <c r="C306" s="171" t="s">
        <v>699</v>
      </c>
      <c r="D306" s="151"/>
      <c r="E306" s="185" t="s">
        <v>7</v>
      </c>
      <c r="F306" s="185" t="s">
        <v>7</v>
      </c>
      <c r="G306" s="60"/>
      <c r="H306" s="561"/>
      <c r="I306" s="503"/>
    </row>
    <row r="307" spans="1:9" s="142" customFormat="1" ht="16" customHeight="1" x14ac:dyDescent="0.35">
      <c r="A307" s="118"/>
      <c r="B307" s="116">
        <v>4</v>
      </c>
      <c r="C307" s="171" t="s">
        <v>586</v>
      </c>
      <c r="D307" s="255"/>
      <c r="E307" s="185" t="s">
        <v>7</v>
      </c>
      <c r="F307" s="185" t="s">
        <v>7</v>
      </c>
      <c r="G307" s="60"/>
      <c r="H307" s="561"/>
      <c r="I307" s="503"/>
    </row>
    <row r="308" spans="1:9" s="142" customFormat="1" ht="16" customHeight="1" x14ac:dyDescent="0.35">
      <c r="A308" s="123" t="s">
        <v>519</v>
      </c>
      <c r="B308" s="209" t="s">
        <v>98</v>
      </c>
      <c r="C308" s="583"/>
      <c r="D308" s="584"/>
      <c r="E308" s="185" t="s">
        <v>7</v>
      </c>
      <c r="F308" s="185" t="s">
        <v>7</v>
      </c>
      <c r="G308" s="60"/>
      <c r="H308" s="561"/>
      <c r="I308" s="503"/>
    </row>
    <row r="309" spans="1:9" s="142" customFormat="1" ht="16" customHeight="1" x14ac:dyDescent="0.35">
      <c r="A309" s="123" t="s">
        <v>587</v>
      </c>
      <c r="B309" s="762" t="s">
        <v>99</v>
      </c>
      <c r="C309" s="585"/>
      <c r="D309" s="214"/>
      <c r="E309" s="185" t="s">
        <v>7</v>
      </c>
      <c r="F309" s="185" t="s">
        <v>7</v>
      </c>
      <c r="G309" s="60"/>
      <c r="H309" s="561"/>
      <c r="I309" s="503"/>
    </row>
    <row r="310" spans="1:9" s="142" customFormat="1" ht="32" customHeight="1" x14ac:dyDescent="0.35">
      <c r="A310" s="122" t="s">
        <v>588</v>
      </c>
      <c r="B310" s="877" t="s">
        <v>589</v>
      </c>
      <c r="C310" s="877"/>
      <c r="D310" s="878"/>
      <c r="E310" s="862" t="s">
        <v>36</v>
      </c>
      <c r="F310" s="863"/>
      <c r="G310" s="864"/>
      <c r="H310" s="561"/>
      <c r="I310" s="503"/>
    </row>
    <row r="311" spans="1:9" s="142" customFormat="1" ht="16" customHeight="1" x14ac:dyDescent="0.35">
      <c r="A311" s="113"/>
      <c r="B311" s="115">
        <v>1</v>
      </c>
      <c r="C311" s="586" t="s">
        <v>100</v>
      </c>
      <c r="D311" s="587"/>
      <c r="E311" s="185" t="s">
        <v>7</v>
      </c>
      <c r="F311" s="185" t="s">
        <v>7</v>
      </c>
      <c r="G311" s="60"/>
      <c r="H311" s="561"/>
      <c r="I311" s="503"/>
    </row>
    <row r="312" spans="1:9" s="142" customFormat="1" ht="16" customHeight="1" x14ac:dyDescent="0.35">
      <c r="A312" s="113"/>
      <c r="B312" s="115">
        <v>2</v>
      </c>
      <c r="C312" s="586" t="s">
        <v>101</v>
      </c>
      <c r="D312" s="587"/>
      <c r="E312" s="185" t="s">
        <v>7</v>
      </c>
      <c r="F312" s="185" t="s">
        <v>7</v>
      </c>
      <c r="G312" s="60"/>
      <c r="H312" s="561"/>
      <c r="I312" s="503"/>
    </row>
    <row r="313" spans="1:9" s="142" customFormat="1" ht="16" customHeight="1" x14ac:dyDescent="0.35">
      <c r="A313" s="113"/>
      <c r="B313" s="115">
        <v>3</v>
      </c>
      <c r="C313" s="586" t="s">
        <v>590</v>
      </c>
      <c r="D313" s="587"/>
      <c r="E313" s="185" t="s">
        <v>7</v>
      </c>
      <c r="F313" s="185" t="s">
        <v>7</v>
      </c>
      <c r="G313" s="60"/>
      <c r="H313" s="561"/>
      <c r="I313" s="503"/>
    </row>
    <row r="314" spans="1:9" s="142" customFormat="1" ht="16" customHeight="1" x14ac:dyDescent="0.35">
      <c r="A314" s="113"/>
      <c r="B314" s="115">
        <v>4</v>
      </c>
      <c r="C314" s="760" t="s">
        <v>892</v>
      </c>
      <c r="D314" s="587"/>
      <c r="E314" s="185" t="s">
        <v>7</v>
      </c>
      <c r="F314" s="185" t="s">
        <v>7</v>
      </c>
      <c r="G314" s="60"/>
      <c r="H314" s="561"/>
      <c r="I314" s="503"/>
    </row>
    <row r="315" spans="1:9" s="142" customFormat="1" ht="16" customHeight="1" x14ac:dyDescent="0.35">
      <c r="A315" s="113"/>
      <c r="B315" s="115">
        <v>5</v>
      </c>
      <c r="C315" s="586" t="s">
        <v>102</v>
      </c>
      <c r="D315" s="587"/>
      <c r="E315" s="185" t="s">
        <v>7</v>
      </c>
      <c r="F315" s="185" t="s">
        <v>7</v>
      </c>
      <c r="G315" s="60"/>
      <c r="H315" s="561"/>
      <c r="I315" s="503"/>
    </row>
    <row r="316" spans="1:9" s="142" customFormat="1" ht="16" customHeight="1" x14ac:dyDescent="0.35">
      <c r="A316" s="113"/>
      <c r="B316" s="115">
        <v>6</v>
      </c>
      <c r="C316" s="588" t="s">
        <v>591</v>
      </c>
      <c r="D316" s="587"/>
      <c r="E316" s="185" t="s">
        <v>7</v>
      </c>
      <c r="F316" s="185" t="s">
        <v>7</v>
      </c>
      <c r="G316" s="60"/>
      <c r="H316" s="561"/>
      <c r="I316" s="503"/>
    </row>
    <row r="317" spans="1:9" s="142" customFormat="1" ht="16" customHeight="1" x14ac:dyDescent="0.35">
      <c r="A317" s="122" t="s">
        <v>592</v>
      </c>
      <c r="B317" s="763" t="s">
        <v>593</v>
      </c>
      <c r="C317" s="589"/>
      <c r="D317" s="129"/>
      <c r="E317" s="862" t="s">
        <v>36</v>
      </c>
      <c r="F317" s="863"/>
      <c r="G317" s="864"/>
      <c r="H317" s="561"/>
      <c r="I317" s="503"/>
    </row>
    <row r="318" spans="1:9" s="142" customFormat="1" ht="32" customHeight="1" x14ac:dyDescent="0.35">
      <c r="A318" s="113"/>
      <c r="B318" s="115">
        <v>1</v>
      </c>
      <c r="C318" s="1005" t="s">
        <v>894</v>
      </c>
      <c r="D318" s="1018"/>
      <c r="E318" s="185" t="s">
        <v>7</v>
      </c>
      <c r="F318" s="185" t="s">
        <v>7</v>
      </c>
      <c r="G318" s="60"/>
      <c r="H318" s="561"/>
      <c r="I318" s="503"/>
    </row>
    <row r="319" spans="1:9" s="142" customFormat="1" ht="16" customHeight="1" x14ac:dyDescent="0.35">
      <c r="A319" s="113"/>
      <c r="B319" s="115">
        <v>2</v>
      </c>
      <c r="C319" s="1005" t="s">
        <v>893</v>
      </c>
      <c r="D319" s="1018"/>
      <c r="E319" s="185"/>
      <c r="F319" s="185"/>
      <c r="G319" s="60"/>
      <c r="H319" s="561"/>
      <c r="I319" s="503"/>
    </row>
    <row r="320" spans="1:9" s="142" customFormat="1" ht="32" customHeight="1" x14ac:dyDescent="0.35">
      <c r="A320" s="113"/>
      <c r="B320" s="115">
        <v>3</v>
      </c>
      <c r="C320" s="1005" t="s">
        <v>895</v>
      </c>
      <c r="D320" s="1006"/>
      <c r="E320" s="185" t="s">
        <v>7</v>
      </c>
      <c r="F320" s="185" t="s">
        <v>7</v>
      </c>
      <c r="G320" s="60"/>
      <c r="H320" s="561"/>
      <c r="I320" s="503"/>
    </row>
    <row r="321" spans="1:9" s="142" customFormat="1" ht="16" customHeight="1" x14ac:dyDescent="0.35">
      <c r="A321" s="113"/>
      <c r="B321" s="115">
        <v>4</v>
      </c>
      <c r="C321" s="586" t="s">
        <v>103</v>
      </c>
      <c r="D321" s="152"/>
      <c r="E321" s="185" t="s">
        <v>7</v>
      </c>
      <c r="F321" s="185" t="s">
        <v>7</v>
      </c>
      <c r="G321" s="60"/>
      <c r="H321" s="561"/>
      <c r="I321" s="503"/>
    </row>
    <row r="322" spans="1:9" s="142" customFormat="1" ht="16" customHeight="1" x14ac:dyDescent="0.35">
      <c r="A322" s="113"/>
      <c r="B322" s="115">
        <v>5</v>
      </c>
      <c r="C322" s="586" t="s">
        <v>349</v>
      </c>
      <c r="D322" s="152"/>
      <c r="E322" s="185" t="s">
        <v>7</v>
      </c>
      <c r="F322" s="185" t="s">
        <v>7</v>
      </c>
      <c r="G322" s="60"/>
      <c r="H322" s="561"/>
      <c r="I322" s="503"/>
    </row>
    <row r="323" spans="1:9" s="142" customFormat="1" ht="16" customHeight="1" x14ac:dyDescent="0.35">
      <c r="A323" s="113"/>
      <c r="B323" s="115">
        <v>6</v>
      </c>
      <c r="C323" s="586" t="s">
        <v>104</v>
      </c>
      <c r="D323" s="152"/>
      <c r="E323" s="185" t="s">
        <v>7</v>
      </c>
      <c r="F323" s="185" t="s">
        <v>7</v>
      </c>
      <c r="G323" s="60"/>
      <c r="H323" s="561"/>
      <c r="I323" s="503"/>
    </row>
    <row r="324" spans="1:9" s="142" customFormat="1" ht="16" customHeight="1" x14ac:dyDescent="0.35">
      <c r="A324" s="113"/>
      <c r="B324" s="115">
        <v>7</v>
      </c>
      <c r="C324" s="619" t="s">
        <v>700</v>
      </c>
      <c r="D324" s="152"/>
      <c r="E324" s="185" t="s">
        <v>7</v>
      </c>
      <c r="F324" s="185" t="s">
        <v>7</v>
      </c>
      <c r="G324" s="60"/>
      <c r="H324" s="561"/>
      <c r="I324" s="503"/>
    </row>
    <row r="325" spans="1:9" s="142" customFormat="1" ht="16" customHeight="1" x14ac:dyDescent="0.35">
      <c r="A325" s="118"/>
      <c r="B325" s="116">
        <v>8</v>
      </c>
      <c r="C325" s="588" t="s">
        <v>105</v>
      </c>
      <c r="D325" s="556"/>
      <c r="E325" s="185" t="s">
        <v>7</v>
      </c>
      <c r="F325" s="185" t="s">
        <v>7</v>
      </c>
      <c r="G325" s="60"/>
      <c r="H325" s="561"/>
      <c r="I325" s="503"/>
    </row>
    <row r="326" spans="1:9" s="142" customFormat="1" ht="16" customHeight="1" x14ac:dyDescent="0.35">
      <c r="A326" s="113" t="s">
        <v>594</v>
      </c>
      <c r="B326" s="151" t="s">
        <v>106</v>
      </c>
      <c r="C326" s="586"/>
      <c r="D326" s="587"/>
      <c r="E326" s="862" t="s">
        <v>36</v>
      </c>
      <c r="F326" s="863"/>
      <c r="G326" s="864"/>
      <c r="H326" s="561"/>
      <c r="I326" s="503"/>
    </row>
    <row r="327" spans="1:9" s="142" customFormat="1" ht="16" customHeight="1" x14ac:dyDescent="0.35">
      <c r="A327" s="113"/>
      <c r="B327" s="115">
        <v>1</v>
      </c>
      <c r="C327" s="586" t="s">
        <v>107</v>
      </c>
      <c r="D327" s="587"/>
      <c r="E327" s="185" t="s">
        <v>7</v>
      </c>
      <c r="F327" s="185" t="s">
        <v>7</v>
      </c>
      <c r="G327" s="60"/>
      <c r="H327" s="561"/>
      <c r="I327" s="503"/>
    </row>
    <row r="328" spans="1:9" s="142" customFormat="1" ht="16" customHeight="1" x14ac:dyDescent="0.35">
      <c r="A328" s="113"/>
      <c r="B328" s="115">
        <v>2</v>
      </c>
      <c r="C328" s="619" t="s">
        <v>701</v>
      </c>
      <c r="D328" s="587"/>
      <c r="E328" s="185" t="s">
        <v>7</v>
      </c>
      <c r="F328" s="185" t="s">
        <v>7</v>
      </c>
      <c r="G328" s="60"/>
      <c r="H328" s="561"/>
      <c r="I328" s="503"/>
    </row>
    <row r="329" spans="1:9" s="142" customFormat="1" ht="32" customHeight="1" x14ac:dyDescent="0.35">
      <c r="A329" s="113"/>
      <c r="B329" s="115">
        <v>3</v>
      </c>
      <c r="C329" s="1005" t="s">
        <v>896</v>
      </c>
      <c r="D329" s="1006"/>
      <c r="E329" s="185" t="s">
        <v>7</v>
      </c>
      <c r="F329" s="185" t="s">
        <v>7</v>
      </c>
      <c r="G329" s="60"/>
      <c r="H329" s="561"/>
      <c r="I329" s="503"/>
    </row>
    <row r="330" spans="1:9" s="142" customFormat="1" ht="16" customHeight="1" x14ac:dyDescent="0.35">
      <c r="A330" s="113"/>
      <c r="B330" s="115">
        <v>4</v>
      </c>
      <c r="C330" s="586" t="s">
        <v>108</v>
      </c>
      <c r="D330" s="587"/>
      <c r="E330" s="185" t="s">
        <v>7</v>
      </c>
      <c r="F330" s="185" t="s">
        <v>7</v>
      </c>
      <c r="G330" s="60"/>
      <c r="H330" s="561"/>
      <c r="I330" s="503"/>
    </row>
    <row r="331" spans="1:9" s="142" customFormat="1" ht="16" customHeight="1" x14ac:dyDescent="0.35">
      <c r="A331" s="113"/>
      <c r="B331" s="115">
        <v>5</v>
      </c>
      <c r="C331" s="586" t="s">
        <v>109</v>
      </c>
      <c r="D331" s="587"/>
      <c r="E331" s="185" t="s">
        <v>7</v>
      </c>
      <c r="F331" s="185" t="s">
        <v>7</v>
      </c>
      <c r="G331" s="60"/>
      <c r="H331" s="561"/>
      <c r="I331" s="503"/>
    </row>
    <row r="332" spans="1:9" s="142" customFormat="1" ht="16" customHeight="1" x14ac:dyDescent="0.35">
      <c r="A332" s="122" t="s">
        <v>595</v>
      </c>
      <c r="B332" s="128" t="s">
        <v>110</v>
      </c>
      <c r="C332" s="579"/>
      <c r="D332" s="580"/>
      <c r="E332" s="862" t="s">
        <v>36</v>
      </c>
      <c r="F332" s="863"/>
      <c r="G332" s="864"/>
      <c r="H332" s="561"/>
      <c r="I332" s="503"/>
    </row>
    <row r="333" spans="1:9" s="142" customFormat="1" ht="16" customHeight="1" x14ac:dyDescent="0.35">
      <c r="A333" s="113"/>
      <c r="B333" s="115">
        <v>1</v>
      </c>
      <c r="C333" s="586" t="s">
        <v>111</v>
      </c>
      <c r="D333" s="587"/>
      <c r="E333" s="185" t="s">
        <v>7</v>
      </c>
      <c r="F333" s="185" t="s">
        <v>7</v>
      </c>
      <c r="G333" s="60"/>
      <c r="H333" s="561"/>
      <c r="I333" s="503"/>
    </row>
    <row r="334" spans="1:9" s="142" customFormat="1" ht="32" customHeight="1" x14ac:dyDescent="0.35">
      <c r="A334" s="118"/>
      <c r="B334" s="116">
        <v>2</v>
      </c>
      <c r="C334" s="1020" t="s">
        <v>711</v>
      </c>
      <c r="D334" s="1021"/>
      <c r="E334" s="185" t="s">
        <v>7</v>
      </c>
      <c r="F334" s="185" t="s">
        <v>7</v>
      </c>
      <c r="G334" s="60"/>
      <c r="H334" s="561"/>
      <c r="I334" s="503"/>
    </row>
    <row r="335" spans="1:9" s="142" customFormat="1" ht="32" customHeight="1" x14ac:dyDescent="0.35">
      <c r="A335" s="338" t="s">
        <v>596</v>
      </c>
      <c r="B335" s="900" t="s">
        <v>597</v>
      </c>
      <c r="C335" s="900"/>
      <c r="D335" s="900"/>
      <c r="E335" s="185" t="s">
        <v>7</v>
      </c>
      <c r="F335" s="185" t="s">
        <v>7</v>
      </c>
      <c r="G335" s="63"/>
      <c r="H335" s="561"/>
      <c r="I335" s="503"/>
    </row>
    <row r="336" spans="1:9" s="142" customFormat="1" ht="16" customHeight="1" x14ac:dyDescent="0.35">
      <c r="A336" s="339" t="s">
        <v>598</v>
      </c>
      <c r="B336" s="128" t="s">
        <v>44</v>
      </c>
      <c r="C336" s="128"/>
      <c r="D336" s="583"/>
      <c r="E336" s="185" t="s">
        <v>7</v>
      </c>
      <c r="F336" s="185" t="s">
        <v>7</v>
      </c>
      <c r="G336" s="60"/>
      <c r="H336" s="561"/>
      <c r="I336" s="503"/>
    </row>
    <row r="337" spans="1:9" s="142" customFormat="1" ht="18" customHeight="1" x14ac:dyDescent="0.35">
      <c r="A337" s="227" t="s">
        <v>115</v>
      </c>
      <c r="B337" s="228"/>
      <c r="C337" s="228"/>
      <c r="D337" s="228"/>
      <c r="E337" s="228"/>
      <c r="F337" s="228"/>
      <c r="G337" s="229"/>
      <c r="H337" s="709"/>
      <c r="I337" s="710"/>
    </row>
    <row r="338" spans="1:9" ht="16" customHeight="1" x14ac:dyDescent="0.25">
      <c r="A338" s="341">
        <f>2.1</f>
        <v>2.1</v>
      </c>
      <c r="B338" s="117" t="s">
        <v>337</v>
      </c>
      <c r="C338" s="117"/>
      <c r="D338" s="117"/>
      <c r="E338" s="321">
        <v>4</v>
      </c>
      <c r="F338" s="59"/>
      <c r="G338" s="60"/>
      <c r="H338" s="561"/>
      <c r="I338" s="502"/>
    </row>
    <row r="339" spans="1:9" ht="16" customHeight="1" x14ac:dyDescent="0.25">
      <c r="A339" s="341">
        <f>2.11</f>
        <v>2.11</v>
      </c>
      <c r="B339" s="117" t="s">
        <v>850</v>
      </c>
      <c r="C339" s="117"/>
      <c r="D339" s="117"/>
      <c r="E339" s="165">
        <v>1</v>
      </c>
      <c r="F339" s="71"/>
      <c r="G339" s="60"/>
      <c r="H339" s="561"/>
      <c r="I339" s="502"/>
    </row>
    <row r="340" spans="1:9" s="142" customFormat="1" ht="18" customHeight="1" x14ac:dyDescent="0.35">
      <c r="A340" s="634" t="s">
        <v>232</v>
      </c>
      <c r="B340" s="635"/>
      <c r="C340" s="635"/>
      <c r="D340" s="635"/>
      <c r="E340" s="635"/>
      <c r="F340" s="643"/>
      <c r="G340" s="644"/>
      <c r="H340" s="718"/>
      <c r="I340" s="719"/>
    </row>
    <row r="341" spans="1:9" ht="16" customHeight="1" x14ac:dyDescent="0.25">
      <c r="A341" s="340">
        <f>A339+0.01</f>
        <v>2.1199999999999997</v>
      </c>
      <c r="B341" s="117" t="s">
        <v>897</v>
      </c>
      <c r="C341" s="232"/>
      <c r="D341" s="233"/>
      <c r="E341" s="321">
        <v>4</v>
      </c>
      <c r="F341" s="61"/>
      <c r="G341" s="62"/>
      <c r="H341" s="561"/>
      <c r="I341" s="502"/>
    </row>
    <row r="342" spans="1:9" s="142" customFormat="1" ht="18" customHeight="1" x14ac:dyDescent="0.35">
      <c r="A342" s="342" t="s">
        <v>9</v>
      </c>
      <c r="B342" s="343"/>
      <c r="C342" s="343"/>
      <c r="D342" s="343"/>
      <c r="E342" s="147"/>
      <c r="F342" s="147"/>
      <c r="G342" s="148"/>
      <c r="H342" s="699"/>
      <c r="I342" s="700"/>
    </row>
    <row r="343" spans="1:9" ht="16" customHeight="1" x14ac:dyDescent="0.25">
      <c r="A343" s="340">
        <f>A341+0.01</f>
        <v>2.1299999999999994</v>
      </c>
      <c r="B343" s="1029" t="s">
        <v>489</v>
      </c>
      <c r="C343" s="1029"/>
      <c r="D343" s="1029"/>
      <c r="E343" s="910">
        <v>5</v>
      </c>
      <c r="F343" s="841"/>
      <c r="G343" s="875"/>
      <c r="H343" s="561"/>
      <c r="I343" s="502"/>
    </row>
    <row r="344" spans="1:9" ht="16" customHeight="1" x14ac:dyDescent="0.25">
      <c r="A344" s="338"/>
      <c r="B344" s="115" t="s">
        <v>13</v>
      </c>
      <c r="C344" s="114" t="s">
        <v>427</v>
      </c>
      <c r="D344" s="114"/>
      <c r="E344" s="911"/>
      <c r="F344" s="925"/>
      <c r="G344" s="926"/>
      <c r="H344" s="561"/>
      <c r="I344" s="502"/>
    </row>
    <row r="345" spans="1:9" ht="16" customHeight="1" x14ac:dyDescent="0.25">
      <c r="A345" s="344"/>
      <c r="B345" s="115" t="s">
        <v>14</v>
      </c>
      <c r="C345" s="851" t="s">
        <v>428</v>
      </c>
      <c r="D345" s="852"/>
      <c r="E345" s="912"/>
      <c r="F345" s="842"/>
      <c r="G345" s="876"/>
      <c r="H345" s="561"/>
      <c r="I345" s="502"/>
    </row>
    <row r="346" spans="1:9" ht="16" customHeight="1" x14ac:dyDescent="0.25">
      <c r="A346" s="339">
        <f>A343+0.01</f>
        <v>2.1399999999999992</v>
      </c>
      <c r="B346" s="117" t="s">
        <v>350</v>
      </c>
      <c r="C346" s="117"/>
      <c r="D346" s="117"/>
      <c r="E346" s="321">
        <v>2</v>
      </c>
      <c r="F346" s="59"/>
      <c r="G346" s="60"/>
      <c r="H346" s="561"/>
      <c r="I346" s="502"/>
    </row>
    <row r="347" spans="1:9" ht="16" customHeight="1" x14ac:dyDescent="0.25">
      <c r="A347" s="339">
        <f>A346+0.01</f>
        <v>2.149999999999999</v>
      </c>
      <c r="B347" s="117" t="s">
        <v>832</v>
      </c>
      <c r="C347" s="117"/>
      <c r="D347" s="117"/>
      <c r="E347" s="165">
        <v>1</v>
      </c>
      <c r="F347" s="71"/>
      <c r="G347" s="60"/>
      <c r="H347" s="561"/>
      <c r="I347" s="502"/>
    </row>
    <row r="348" spans="1:9" s="142" customFormat="1" ht="18" customHeight="1" x14ac:dyDescent="0.35">
      <c r="A348" s="143" t="s">
        <v>599</v>
      </c>
      <c r="B348" s="144"/>
      <c r="C348" s="144"/>
      <c r="D348" s="144"/>
      <c r="E348" s="144"/>
      <c r="F348" s="144"/>
      <c r="G348" s="145"/>
      <c r="H348" s="697"/>
      <c r="I348" s="698"/>
    </row>
    <row r="349" spans="1:9" s="142" customFormat="1" ht="18" customHeight="1" x14ac:dyDescent="0.35">
      <c r="A349" s="180" t="s">
        <v>8</v>
      </c>
      <c r="B349" s="181"/>
      <c r="C349" s="181"/>
      <c r="D349" s="181"/>
      <c r="E349" s="181"/>
      <c r="F349" s="181"/>
      <c r="G349" s="266"/>
      <c r="H349" s="701"/>
      <c r="I349" s="702"/>
    </row>
    <row r="350" spans="1:9" ht="16" customHeight="1" x14ac:dyDescent="0.25">
      <c r="A350" s="123" t="s">
        <v>600</v>
      </c>
      <c r="B350" s="179" t="s">
        <v>712</v>
      </c>
      <c r="C350" s="179"/>
      <c r="D350" s="125"/>
      <c r="E350" s="185" t="s">
        <v>7</v>
      </c>
      <c r="F350" s="185" t="s">
        <v>7</v>
      </c>
      <c r="G350" s="60"/>
      <c r="H350" s="561"/>
      <c r="I350" s="502"/>
    </row>
    <row r="351" spans="1:9" s="142" customFormat="1" ht="18" customHeight="1" x14ac:dyDescent="0.35">
      <c r="A351" s="227" t="s">
        <v>115</v>
      </c>
      <c r="B351" s="228"/>
      <c r="C351" s="228"/>
      <c r="D351" s="228"/>
      <c r="E351" s="228"/>
      <c r="F351" s="228"/>
      <c r="G351" s="229"/>
      <c r="H351" s="709"/>
      <c r="I351" s="710"/>
    </row>
    <row r="352" spans="1:9" ht="16" customHeight="1" x14ac:dyDescent="0.25">
      <c r="A352" s="123" t="s">
        <v>520</v>
      </c>
      <c r="B352" s="209" t="s">
        <v>601</v>
      </c>
      <c r="C352" s="186"/>
      <c r="D352" s="186"/>
      <c r="E352" s="154">
        <v>5</v>
      </c>
      <c r="F352" s="59"/>
      <c r="G352" s="60"/>
      <c r="H352" s="561"/>
      <c r="I352" s="502"/>
    </row>
    <row r="353" spans="1:9" s="142" customFormat="1" ht="18" customHeight="1" x14ac:dyDescent="0.35">
      <c r="A353" s="146" t="s">
        <v>9</v>
      </c>
      <c r="B353" s="147"/>
      <c r="C353" s="147"/>
      <c r="D353" s="147"/>
      <c r="E353" s="147"/>
      <c r="F353" s="147"/>
      <c r="G353" s="148"/>
      <c r="H353" s="699"/>
      <c r="I353" s="700"/>
    </row>
    <row r="354" spans="1:9" ht="16" customHeight="1" x14ac:dyDescent="0.25">
      <c r="A354" s="122" t="s">
        <v>521</v>
      </c>
      <c r="B354" s="209" t="s">
        <v>602</v>
      </c>
      <c r="C354" s="243"/>
      <c r="D354" s="243"/>
      <c r="E354" s="157">
        <v>10</v>
      </c>
      <c r="F354" s="59"/>
      <c r="G354" s="60"/>
      <c r="H354" s="561"/>
      <c r="I354" s="502"/>
    </row>
    <row r="355" spans="1:9" s="142" customFormat="1" ht="18" customHeight="1" x14ac:dyDescent="0.35">
      <c r="A355" s="143" t="s">
        <v>603</v>
      </c>
      <c r="B355" s="144"/>
      <c r="C355" s="144"/>
      <c r="D355" s="144"/>
      <c r="E355" s="144"/>
      <c r="F355" s="144"/>
      <c r="G355" s="145"/>
      <c r="H355" s="697"/>
      <c r="I355" s="698"/>
    </row>
    <row r="356" spans="1:9" s="142" customFormat="1" ht="18" customHeight="1" x14ac:dyDescent="0.35">
      <c r="A356" s="345" t="s">
        <v>8</v>
      </c>
      <c r="B356" s="346"/>
      <c r="C356" s="346"/>
      <c r="D356" s="346"/>
      <c r="E356" s="346"/>
      <c r="F356" s="346"/>
      <c r="G356" s="347"/>
      <c r="H356" s="701"/>
      <c r="I356" s="702"/>
    </row>
    <row r="357" spans="1:9" s="142" customFormat="1" ht="45" customHeight="1" x14ac:dyDescent="0.35">
      <c r="A357" s="590">
        <v>4</v>
      </c>
      <c r="B357" s="923" t="s">
        <v>713</v>
      </c>
      <c r="C357" s="923"/>
      <c r="D357" s="924"/>
      <c r="E357" s="185" t="s">
        <v>7</v>
      </c>
      <c r="F357" s="185" t="s">
        <v>7</v>
      </c>
      <c r="G357" s="60"/>
      <c r="H357" s="561"/>
      <c r="I357" s="503"/>
    </row>
    <row r="358" spans="1:9" s="142" customFormat="1" ht="32" customHeight="1" x14ac:dyDescent="0.35">
      <c r="A358" s="590">
        <v>4.0999999999999996</v>
      </c>
      <c r="B358" s="923" t="s">
        <v>851</v>
      </c>
      <c r="C358" s="923"/>
      <c r="D358" s="924"/>
      <c r="E358" s="185" t="s">
        <v>7</v>
      </c>
      <c r="F358" s="185" t="s">
        <v>7</v>
      </c>
      <c r="G358" s="60"/>
      <c r="H358" s="561"/>
      <c r="I358" s="503"/>
    </row>
    <row r="359" spans="1:9" s="142" customFormat="1" ht="16" customHeight="1" x14ac:dyDescent="0.35">
      <c r="A359" s="591">
        <v>4.2</v>
      </c>
      <c r="B359" s="178" t="s">
        <v>714</v>
      </c>
      <c r="C359" s="178"/>
      <c r="D359" s="255"/>
      <c r="E359" s="185" t="s">
        <v>7</v>
      </c>
      <c r="F359" s="185" t="s">
        <v>7</v>
      </c>
      <c r="G359" s="60"/>
      <c r="H359" s="561"/>
      <c r="I359" s="503"/>
    </row>
    <row r="360" spans="1:9" ht="16" customHeight="1" x14ac:dyDescent="0.25">
      <c r="A360" s="122" t="s">
        <v>522</v>
      </c>
      <c r="B360" s="117" t="s">
        <v>782</v>
      </c>
      <c r="C360" s="117"/>
      <c r="D360" s="121"/>
      <c r="E360" s="927" t="s">
        <v>36</v>
      </c>
      <c r="F360" s="928"/>
      <c r="G360" s="929"/>
      <c r="H360" s="561"/>
      <c r="I360" s="502"/>
    </row>
    <row r="361" spans="1:9" ht="16" customHeight="1" x14ac:dyDescent="0.25">
      <c r="A361" s="113"/>
      <c r="B361" s="115">
        <v>1</v>
      </c>
      <c r="C361" s="114" t="s">
        <v>619</v>
      </c>
      <c r="D361" s="114"/>
      <c r="E361" s="185" t="s">
        <v>7</v>
      </c>
      <c r="F361" s="185" t="s">
        <v>7</v>
      </c>
      <c r="G361" s="60"/>
      <c r="H361" s="561"/>
      <c r="I361" s="502"/>
    </row>
    <row r="362" spans="1:9" ht="16" customHeight="1" x14ac:dyDescent="0.25">
      <c r="A362" s="113"/>
      <c r="B362" s="115">
        <v>2</v>
      </c>
      <c r="C362" s="114" t="s">
        <v>620</v>
      </c>
      <c r="D362" s="114"/>
      <c r="E362" s="185" t="s">
        <v>7</v>
      </c>
      <c r="F362" s="185" t="s">
        <v>7</v>
      </c>
      <c r="G362" s="60"/>
      <c r="H362" s="561"/>
      <c r="I362" s="502"/>
    </row>
    <row r="363" spans="1:9" ht="45" customHeight="1" x14ac:dyDescent="0.25">
      <c r="A363" s="118"/>
      <c r="B363" s="116">
        <v>3</v>
      </c>
      <c r="C363" s="1011" t="s">
        <v>936</v>
      </c>
      <c r="D363" s="1030"/>
      <c r="E363" s="185" t="s">
        <v>7</v>
      </c>
      <c r="F363" s="185" t="s">
        <v>7</v>
      </c>
      <c r="G363" s="60"/>
      <c r="H363" s="561"/>
      <c r="I363" s="502"/>
    </row>
    <row r="364" spans="1:9" ht="16" customHeight="1" x14ac:dyDescent="0.25">
      <c r="A364" s="234" t="s">
        <v>833</v>
      </c>
      <c r="B364" s="128" t="s">
        <v>605</v>
      </c>
      <c r="C364" s="128"/>
      <c r="D364" s="177"/>
      <c r="E364" s="862" t="s">
        <v>36</v>
      </c>
      <c r="F364" s="863"/>
      <c r="G364" s="864"/>
      <c r="H364" s="561"/>
      <c r="I364" s="502"/>
    </row>
    <row r="365" spans="1:9" ht="16" customHeight="1" x14ac:dyDescent="0.25">
      <c r="A365" s="234"/>
      <c r="B365" s="592">
        <v>1</v>
      </c>
      <c r="C365" s="900" t="s">
        <v>928</v>
      </c>
      <c r="D365" s="901"/>
      <c r="E365" s="185" t="s">
        <v>7</v>
      </c>
      <c r="F365" s="185" t="s">
        <v>7</v>
      </c>
      <c r="G365" s="60"/>
      <c r="H365" s="561"/>
      <c r="I365" s="502"/>
    </row>
    <row r="366" spans="1:9" ht="32" customHeight="1" x14ac:dyDescent="0.25">
      <c r="A366" s="234"/>
      <c r="B366" s="592">
        <v>2</v>
      </c>
      <c r="C366" s="900" t="s">
        <v>929</v>
      </c>
      <c r="D366" s="901"/>
      <c r="E366" s="185" t="s">
        <v>7</v>
      </c>
      <c r="F366" s="185" t="s">
        <v>7</v>
      </c>
      <c r="G366" s="60"/>
      <c r="H366" s="561"/>
      <c r="I366" s="502"/>
    </row>
    <row r="367" spans="1:9" ht="32" customHeight="1" x14ac:dyDescent="0.25">
      <c r="A367" s="234"/>
      <c r="B367" s="593">
        <v>3</v>
      </c>
      <c r="C367" s="1011" t="s">
        <v>930</v>
      </c>
      <c r="D367" s="1012"/>
      <c r="E367" s="185" t="s">
        <v>7</v>
      </c>
      <c r="F367" s="185" t="s">
        <v>7</v>
      </c>
      <c r="G367" s="60"/>
      <c r="H367" s="561"/>
      <c r="I367" s="502"/>
    </row>
    <row r="368" spans="1:9" ht="16" customHeight="1" x14ac:dyDescent="0.25">
      <c r="A368" s="122">
        <v>4.5</v>
      </c>
      <c r="B368" s="151" t="s">
        <v>606</v>
      </c>
      <c r="C368" s="518"/>
      <c r="D368" s="518"/>
      <c r="E368" s="927" t="s">
        <v>36</v>
      </c>
      <c r="F368" s="928"/>
      <c r="G368" s="929"/>
      <c r="H368" s="561"/>
      <c r="I368" s="502"/>
    </row>
    <row r="369" spans="1:9" ht="32" customHeight="1" x14ac:dyDescent="0.25">
      <c r="A369" s="113"/>
      <c r="B369" s="115">
        <v>1</v>
      </c>
      <c r="C369" s="1016" t="s">
        <v>113</v>
      </c>
      <c r="D369" s="1006"/>
      <c r="E369" s="185" t="s">
        <v>7</v>
      </c>
      <c r="F369" s="185" t="s">
        <v>7</v>
      </c>
      <c r="G369" s="60"/>
      <c r="H369" s="561"/>
      <c r="I369" s="502"/>
    </row>
    <row r="370" spans="1:9" ht="16" customHeight="1" x14ac:dyDescent="0.25">
      <c r="A370" s="113"/>
      <c r="B370" s="115">
        <v>2</v>
      </c>
      <c r="C370" s="594" t="s">
        <v>114</v>
      </c>
      <c r="D370" s="594"/>
      <c r="E370" s="185" t="s">
        <v>7</v>
      </c>
      <c r="F370" s="185" t="s">
        <v>7</v>
      </c>
      <c r="G370" s="60"/>
      <c r="H370" s="561"/>
      <c r="I370" s="502"/>
    </row>
    <row r="371" spans="1:9" ht="32" customHeight="1" x14ac:dyDescent="0.25">
      <c r="A371" s="118"/>
      <c r="B371" s="116">
        <v>3</v>
      </c>
      <c r="C371" s="964" t="s">
        <v>745</v>
      </c>
      <c r="D371" s="965"/>
      <c r="E371" s="185" t="s">
        <v>7</v>
      </c>
      <c r="F371" s="185" t="s">
        <v>7</v>
      </c>
      <c r="G371" s="60"/>
      <c r="H371" s="561"/>
      <c r="I371" s="502"/>
    </row>
    <row r="372" spans="1:9" ht="16" customHeight="1" x14ac:dyDescent="0.25">
      <c r="A372" s="122">
        <f>A368+0.1</f>
        <v>4.5999999999999996</v>
      </c>
      <c r="B372" s="151" t="s">
        <v>607</v>
      </c>
      <c r="C372" s="151"/>
      <c r="D372" s="152"/>
      <c r="E372" s="930" t="s">
        <v>36</v>
      </c>
      <c r="F372" s="931"/>
      <c r="G372" s="932"/>
      <c r="H372" s="561"/>
      <c r="I372" s="502"/>
    </row>
    <row r="373" spans="1:9" ht="16" customHeight="1" x14ac:dyDescent="0.25">
      <c r="A373" s="113"/>
      <c r="B373" s="115">
        <v>1</v>
      </c>
      <c r="C373" s="949" t="s">
        <v>931</v>
      </c>
      <c r="D373" s="950"/>
      <c r="E373" s="185" t="s">
        <v>7</v>
      </c>
      <c r="F373" s="185" t="s">
        <v>7</v>
      </c>
      <c r="G373" s="60"/>
      <c r="H373" s="561"/>
      <c r="I373" s="502"/>
    </row>
    <row r="374" spans="1:9" ht="16" customHeight="1" x14ac:dyDescent="0.25">
      <c r="A374" s="118"/>
      <c r="B374" s="116">
        <v>2</v>
      </c>
      <c r="C374" s="951" t="s">
        <v>932</v>
      </c>
      <c r="D374" s="952"/>
      <c r="E374" s="185" t="s">
        <v>7</v>
      </c>
      <c r="F374" s="185" t="s">
        <v>7</v>
      </c>
      <c r="G374" s="60"/>
      <c r="H374" s="561"/>
      <c r="I374" s="502"/>
    </row>
    <row r="375" spans="1:9" ht="32" customHeight="1" x14ac:dyDescent="0.25">
      <c r="A375" s="123">
        <f>A372+0.1</f>
        <v>4.6999999999999993</v>
      </c>
      <c r="B375" s="902" t="s">
        <v>938</v>
      </c>
      <c r="C375" s="902"/>
      <c r="D375" s="903"/>
      <c r="E375" s="185" t="s">
        <v>7</v>
      </c>
      <c r="F375" s="185" t="s">
        <v>7</v>
      </c>
      <c r="G375" s="60"/>
      <c r="H375" s="561"/>
      <c r="I375" s="502"/>
    </row>
    <row r="376" spans="1:9" ht="16" customHeight="1" x14ac:dyDescent="0.25">
      <c r="A376" s="122">
        <v>4.8</v>
      </c>
      <c r="B376" s="117" t="s">
        <v>112</v>
      </c>
      <c r="C376" s="121"/>
      <c r="D376" s="121"/>
      <c r="E376" s="930" t="s">
        <v>36</v>
      </c>
      <c r="F376" s="931"/>
      <c r="G376" s="932"/>
      <c r="H376" s="561"/>
      <c r="I376" s="502"/>
    </row>
    <row r="377" spans="1:9" ht="16" customHeight="1" x14ac:dyDescent="0.25">
      <c r="A377" s="113"/>
      <c r="B377" s="115">
        <v>1</v>
      </c>
      <c r="C377" s="114" t="s">
        <v>477</v>
      </c>
      <c r="D377" s="114"/>
      <c r="E377" s="185" t="s">
        <v>7</v>
      </c>
      <c r="F377" s="185" t="s">
        <v>7</v>
      </c>
      <c r="G377" s="60"/>
      <c r="H377" s="561"/>
      <c r="I377" s="502"/>
    </row>
    <row r="378" spans="1:9" ht="16" customHeight="1" x14ac:dyDescent="0.25">
      <c r="A378" s="113"/>
      <c r="B378" s="115">
        <v>2</v>
      </c>
      <c r="C378" s="114" t="s">
        <v>478</v>
      </c>
      <c r="D378" s="114"/>
      <c r="E378" s="185" t="s">
        <v>7</v>
      </c>
      <c r="F378" s="185" t="s">
        <v>7</v>
      </c>
      <c r="G378" s="60"/>
      <c r="H378" s="561"/>
      <c r="I378" s="502"/>
    </row>
    <row r="379" spans="1:9" ht="16" customHeight="1" x14ac:dyDescent="0.25">
      <c r="A379" s="118"/>
      <c r="B379" s="116">
        <v>3</v>
      </c>
      <c r="C379" s="167" t="s">
        <v>390</v>
      </c>
      <c r="D379" s="126"/>
      <c r="E379" s="185" t="s">
        <v>7</v>
      </c>
      <c r="F379" s="185" t="s">
        <v>7</v>
      </c>
      <c r="G379" s="67"/>
      <c r="H379" s="561"/>
      <c r="I379" s="502"/>
    </row>
    <row r="380" spans="1:9" ht="16" customHeight="1" x14ac:dyDescent="0.25">
      <c r="A380" s="123">
        <f>A376+0.1</f>
        <v>4.8999999999999995</v>
      </c>
      <c r="B380" s="902" t="s">
        <v>746</v>
      </c>
      <c r="C380" s="902"/>
      <c r="D380" s="903"/>
      <c r="E380" s="185" t="s">
        <v>7</v>
      </c>
      <c r="F380" s="185" t="s">
        <v>7</v>
      </c>
      <c r="G380" s="60"/>
      <c r="H380" s="561"/>
      <c r="I380" s="502"/>
    </row>
    <row r="381" spans="1:9" s="142" customFormat="1" ht="18" customHeight="1" x14ac:dyDescent="0.35">
      <c r="A381" s="953" t="s">
        <v>715</v>
      </c>
      <c r="B381" s="954"/>
      <c r="C381" s="954"/>
      <c r="D381" s="954"/>
      <c r="E381" s="954"/>
      <c r="F381" s="954"/>
      <c r="G381" s="955"/>
      <c r="H381" s="701"/>
      <c r="I381" s="702"/>
    </row>
    <row r="382" spans="1:9" ht="16" customHeight="1" x14ac:dyDescent="0.25">
      <c r="A382" s="340" t="s">
        <v>604</v>
      </c>
      <c r="B382" s="860" t="s">
        <v>933</v>
      </c>
      <c r="C382" s="860"/>
      <c r="D382" s="861"/>
      <c r="E382" s="307">
        <v>3</v>
      </c>
      <c r="F382" s="59"/>
      <c r="G382" s="60"/>
      <c r="H382" s="561"/>
      <c r="I382" s="502"/>
    </row>
    <row r="383" spans="1:9" s="142" customFormat="1" ht="18" customHeight="1" x14ac:dyDescent="0.35">
      <c r="A383" s="227" t="s">
        <v>115</v>
      </c>
      <c r="B383" s="228"/>
      <c r="C383" s="228"/>
      <c r="D383" s="228"/>
      <c r="E383" s="228"/>
      <c r="F383" s="228"/>
      <c r="G383" s="229"/>
      <c r="H383" s="709"/>
      <c r="I383" s="710"/>
    </row>
    <row r="384" spans="1:9" ht="16" customHeight="1" x14ac:dyDescent="0.25">
      <c r="A384" s="348" t="s">
        <v>608</v>
      </c>
      <c r="B384" s="114" t="s">
        <v>723</v>
      </c>
      <c r="C384" s="114"/>
      <c r="D384" s="289"/>
      <c r="E384" s="170">
        <v>2</v>
      </c>
      <c r="F384" s="59"/>
      <c r="G384" s="60"/>
      <c r="H384" s="561"/>
      <c r="I384" s="502"/>
    </row>
    <row r="385" spans="1:9" ht="16" customHeight="1" x14ac:dyDescent="0.25">
      <c r="A385" s="241" t="s">
        <v>609</v>
      </c>
      <c r="B385" s="179" t="s">
        <v>724</v>
      </c>
      <c r="C385" s="179"/>
      <c r="D385" s="187"/>
      <c r="E385" s="170">
        <v>2</v>
      </c>
      <c r="F385" s="59"/>
      <c r="G385" s="60"/>
      <c r="H385" s="561"/>
      <c r="I385" s="502"/>
    </row>
    <row r="386" spans="1:9" ht="16" customHeight="1" x14ac:dyDescent="0.25">
      <c r="A386" s="241" t="s">
        <v>610</v>
      </c>
      <c r="B386" s="167" t="s">
        <v>621</v>
      </c>
      <c r="C386" s="167"/>
      <c r="D386" s="119"/>
      <c r="E386" s="170">
        <v>2</v>
      </c>
      <c r="F386" s="59"/>
      <c r="G386" s="60"/>
      <c r="H386" s="561"/>
      <c r="I386" s="502"/>
    </row>
    <row r="387" spans="1:9" ht="16" customHeight="1" x14ac:dyDescent="0.25">
      <c r="A387" s="348" t="s">
        <v>622</v>
      </c>
      <c r="B387" s="626" t="s">
        <v>717</v>
      </c>
      <c r="C387" s="121"/>
      <c r="D387" s="121"/>
      <c r="E387" s="905" t="s">
        <v>618</v>
      </c>
      <c r="F387" s="906"/>
      <c r="G387" s="907"/>
      <c r="H387" s="772" t="s">
        <v>953</v>
      </c>
      <c r="I387" s="502"/>
    </row>
    <row r="388" spans="1:9" ht="16" customHeight="1" x14ac:dyDescent="0.25">
      <c r="A388" s="348"/>
      <c r="B388" s="600" t="s">
        <v>13</v>
      </c>
      <c r="C388" s="623" t="s">
        <v>617</v>
      </c>
      <c r="D388" s="624"/>
      <c r="E388" s="874">
        <v>3</v>
      </c>
      <c r="F388" s="841"/>
      <c r="G388" s="846"/>
      <c r="H388" s="561"/>
      <c r="I388" s="502"/>
    </row>
    <row r="389" spans="1:9" ht="16" customHeight="1" x14ac:dyDescent="0.25">
      <c r="A389" s="348"/>
      <c r="B389" s="600" t="s">
        <v>14</v>
      </c>
      <c r="C389" s="623" t="s">
        <v>616</v>
      </c>
      <c r="D389" s="624"/>
      <c r="E389" s="1015"/>
      <c r="F389" s="925"/>
      <c r="G389" s="847"/>
      <c r="H389" s="561"/>
      <c r="I389" s="502"/>
    </row>
    <row r="390" spans="1:9" ht="16" customHeight="1" x14ac:dyDescent="0.25">
      <c r="A390" s="348"/>
      <c r="B390" s="602" t="s">
        <v>58</v>
      </c>
      <c r="C390" s="623" t="s">
        <v>920</v>
      </c>
      <c r="D390" s="624"/>
      <c r="E390" s="865"/>
      <c r="F390" s="842"/>
      <c r="G390" s="848"/>
      <c r="H390" s="561"/>
      <c r="I390" s="502"/>
    </row>
    <row r="391" spans="1:9" ht="16" customHeight="1" x14ac:dyDescent="0.25">
      <c r="A391" s="340" t="s">
        <v>611</v>
      </c>
      <c r="B391" s="601" t="s">
        <v>623</v>
      </c>
      <c r="C391" s="233"/>
      <c r="D391" s="232"/>
      <c r="E391" s="905" t="s">
        <v>618</v>
      </c>
      <c r="F391" s="906"/>
      <c r="G391" s="907"/>
      <c r="H391" s="772" t="s">
        <v>953</v>
      </c>
      <c r="I391" s="502"/>
    </row>
    <row r="392" spans="1:9" ht="32" customHeight="1" x14ac:dyDescent="0.25">
      <c r="A392" s="338"/>
      <c r="B392" s="164" t="s">
        <v>13</v>
      </c>
      <c r="C392" s="849" t="s">
        <v>934</v>
      </c>
      <c r="D392" s="850"/>
      <c r="E392" s="874">
        <v>3</v>
      </c>
      <c r="F392" s="916"/>
      <c r="G392" s="918"/>
      <c r="H392" s="561"/>
      <c r="I392" s="502"/>
    </row>
    <row r="393" spans="1:9" ht="32" customHeight="1" x14ac:dyDescent="0.25">
      <c r="A393" s="344"/>
      <c r="B393" s="166" t="s">
        <v>14</v>
      </c>
      <c r="C393" s="1011" t="s">
        <v>935</v>
      </c>
      <c r="D393" s="1012"/>
      <c r="E393" s="865"/>
      <c r="F393" s="917"/>
      <c r="G393" s="919"/>
      <c r="H393" s="561"/>
      <c r="I393" s="502"/>
    </row>
    <row r="394" spans="1:9" s="142" customFormat="1" ht="18" customHeight="1" x14ac:dyDescent="0.35">
      <c r="A394" s="146" t="s">
        <v>9</v>
      </c>
      <c r="B394" s="147"/>
      <c r="C394" s="147"/>
      <c r="D394" s="147"/>
      <c r="E394" s="147"/>
      <c r="F394" s="498"/>
      <c r="G394" s="499"/>
      <c r="H394" s="699"/>
      <c r="I394" s="700"/>
    </row>
    <row r="395" spans="1:9" ht="16" customHeight="1" x14ac:dyDescent="0.25">
      <c r="A395" s="340" t="s">
        <v>612</v>
      </c>
      <c r="B395" s="128" t="s">
        <v>434</v>
      </c>
      <c r="C395" s="233"/>
      <c r="D395" s="124"/>
      <c r="E395" s="905" t="s">
        <v>34</v>
      </c>
      <c r="F395" s="906"/>
      <c r="G395" s="907"/>
      <c r="H395" s="561"/>
      <c r="I395" s="502"/>
    </row>
    <row r="396" spans="1:9" ht="16" customHeight="1" x14ac:dyDescent="0.25">
      <c r="A396" s="338"/>
      <c r="B396" s="115">
        <v>1</v>
      </c>
      <c r="C396" s="625" t="s">
        <v>716</v>
      </c>
      <c r="D396" s="289"/>
      <c r="E396" s="165">
        <v>2</v>
      </c>
      <c r="F396" s="59"/>
      <c r="G396" s="60"/>
      <c r="H396" s="561"/>
      <c r="I396" s="502"/>
    </row>
    <row r="397" spans="1:9" ht="16" customHeight="1" x14ac:dyDescent="0.25">
      <c r="A397" s="338"/>
      <c r="B397" s="115">
        <v>2</v>
      </c>
      <c r="C397" s="133" t="s">
        <v>332</v>
      </c>
      <c r="D397" s="289"/>
      <c r="E397" s="170">
        <v>3</v>
      </c>
      <c r="F397" s="59"/>
      <c r="G397" s="60"/>
      <c r="H397" s="561"/>
      <c r="I397" s="502"/>
    </row>
    <row r="398" spans="1:9" ht="16" customHeight="1" x14ac:dyDescent="0.25">
      <c r="A398" s="338"/>
      <c r="B398" s="115">
        <v>3</v>
      </c>
      <c r="C398" s="133" t="s">
        <v>288</v>
      </c>
      <c r="D398" s="289"/>
      <c r="E398" s="170">
        <v>2</v>
      </c>
      <c r="F398" s="59"/>
      <c r="G398" s="60"/>
      <c r="H398" s="561"/>
      <c r="I398" s="502"/>
    </row>
    <row r="399" spans="1:9" ht="16" customHeight="1" x14ac:dyDescent="0.25">
      <c r="A399" s="338"/>
      <c r="B399" s="115">
        <v>4</v>
      </c>
      <c r="C399" s="683" t="s">
        <v>721</v>
      </c>
      <c r="D399" s="673"/>
      <c r="E399" s="170">
        <v>3</v>
      </c>
      <c r="F399" s="59"/>
      <c r="G399" s="60"/>
      <c r="H399" s="561"/>
      <c r="I399" s="502"/>
    </row>
    <row r="400" spans="1:9" ht="16" customHeight="1" x14ac:dyDescent="0.25">
      <c r="A400" s="344"/>
      <c r="B400" s="116">
        <v>5</v>
      </c>
      <c r="C400" s="684" t="s">
        <v>835</v>
      </c>
      <c r="D400" s="337"/>
      <c r="E400" s="672">
        <v>4</v>
      </c>
      <c r="F400" s="59"/>
      <c r="G400" s="60"/>
      <c r="H400" s="561"/>
      <c r="I400" s="502"/>
    </row>
    <row r="401" spans="1:9" ht="16" customHeight="1" x14ac:dyDescent="0.25">
      <c r="A401" s="339" t="s">
        <v>613</v>
      </c>
      <c r="B401" s="179" t="s">
        <v>718</v>
      </c>
      <c r="C401" s="179"/>
      <c r="D401" s="766"/>
      <c r="E401" s="603">
        <v>2</v>
      </c>
      <c r="F401" s="59"/>
      <c r="G401" s="60"/>
      <c r="H401" s="561"/>
      <c r="I401" s="502"/>
    </row>
    <row r="402" spans="1:9" ht="16" customHeight="1" x14ac:dyDescent="0.25">
      <c r="A402" s="338" t="s">
        <v>615</v>
      </c>
      <c r="B402" s="114" t="s">
        <v>921</v>
      </c>
      <c r="C402" s="114"/>
      <c r="D402" s="349"/>
      <c r="E402" s="894" t="s">
        <v>30</v>
      </c>
      <c r="F402" s="895"/>
      <c r="G402" s="896"/>
      <c r="H402" s="561"/>
      <c r="I402" s="502"/>
    </row>
    <row r="403" spans="1:9" ht="16" customHeight="1" x14ac:dyDescent="0.25">
      <c r="A403" s="338"/>
      <c r="B403" s="164" t="s">
        <v>13</v>
      </c>
      <c r="C403" s="114" t="s">
        <v>922</v>
      </c>
      <c r="D403" s="349"/>
      <c r="E403" s="603">
        <v>4</v>
      </c>
      <c r="F403" s="841"/>
      <c r="G403" s="846"/>
      <c r="H403" s="561"/>
      <c r="I403" s="502"/>
    </row>
    <row r="404" spans="1:9" ht="16" customHeight="1" x14ac:dyDescent="0.25">
      <c r="A404" s="338"/>
      <c r="B404" s="166" t="s">
        <v>14</v>
      </c>
      <c r="C404" s="114" t="s">
        <v>923</v>
      </c>
      <c r="D404" s="349"/>
      <c r="E404" s="603">
        <v>5</v>
      </c>
      <c r="F404" s="842"/>
      <c r="G404" s="848"/>
      <c r="H404" s="561"/>
      <c r="I404" s="502"/>
    </row>
    <row r="405" spans="1:9" ht="16" customHeight="1" x14ac:dyDescent="0.25">
      <c r="A405" s="596" t="s">
        <v>834</v>
      </c>
      <c r="B405" s="597" t="s">
        <v>614</v>
      </c>
      <c r="C405" s="598"/>
      <c r="D405" s="599"/>
      <c r="E405" s="894" t="s">
        <v>30</v>
      </c>
      <c r="F405" s="895"/>
      <c r="G405" s="896"/>
      <c r="H405" s="561"/>
      <c r="I405" s="502"/>
    </row>
    <row r="406" spans="1:9" ht="16" customHeight="1" x14ac:dyDescent="0.25">
      <c r="A406" s="338"/>
      <c r="B406" s="115" t="s">
        <v>13</v>
      </c>
      <c r="C406" s="627" t="s">
        <v>719</v>
      </c>
      <c r="D406" s="595"/>
      <c r="E406" s="154">
        <v>1</v>
      </c>
      <c r="F406" s="841"/>
      <c r="G406" s="846"/>
      <c r="H406" s="561"/>
      <c r="I406" s="502"/>
    </row>
    <row r="407" spans="1:9" ht="16" customHeight="1" x14ac:dyDescent="0.25">
      <c r="A407" s="338"/>
      <c r="B407" s="115" t="s">
        <v>14</v>
      </c>
      <c r="C407" s="627" t="s">
        <v>720</v>
      </c>
      <c r="D407" s="768"/>
      <c r="E407" s="154">
        <v>2</v>
      </c>
      <c r="F407" s="925"/>
      <c r="G407" s="847"/>
      <c r="H407" s="561"/>
      <c r="I407" s="502"/>
    </row>
    <row r="408" spans="1:9" ht="16" customHeight="1" x14ac:dyDescent="0.25">
      <c r="A408" s="338"/>
      <c r="B408" s="116" t="s">
        <v>58</v>
      </c>
      <c r="C408" s="767" t="s">
        <v>940</v>
      </c>
      <c r="D408" s="611"/>
      <c r="E408" s="154">
        <v>3</v>
      </c>
      <c r="F408" s="842"/>
      <c r="G408" s="848"/>
      <c r="H408" s="561"/>
      <c r="I408" s="502"/>
    </row>
    <row r="409" spans="1:9" ht="32" customHeight="1" x14ac:dyDescent="0.25">
      <c r="A409" s="340" t="s">
        <v>939</v>
      </c>
      <c r="B409" s="998" t="s">
        <v>722</v>
      </c>
      <c r="C409" s="999"/>
      <c r="D409" s="1000"/>
      <c r="E409" s="170">
        <v>2</v>
      </c>
      <c r="F409" s="59"/>
      <c r="G409" s="60"/>
      <c r="H409" s="561"/>
      <c r="I409" s="502"/>
    </row>
    <row r="410" spans="1:9" s="142" customFormat="1" ht="18" customHeight="1" x14ac:dyDescent="0.35">
      <c r="A410" s="143" t="s">
        <v>797</v>
      </c>
      <c r="B410" s="144"/>
      <c r="C410" s="144"/>
      <c r="D410" s="144"/>
      <c r="E410" s="144"/>
      <c r="F410" s="144"/>
      <c r="G410" s="145"/>
      <c r="H410" s="697"/>
      <c r="I410" s="698"/>
    </row>
    <row r="411" spans="1:9" s="142" customFormat="1" ht="18" customHeight="1" x14ac:dyDescent="0.35">
      <c r="A411" s="345" t="s">
        <v>8</v>
      </c>
      <c r="B411" s="346"/>
      <c r="C411" s="346"/>
      <c r="D411" s="346"/>
      <c r="E411" s="285"/>
      <c r="F411" s="285"/>
      <c r="G411" s="294"/>
      <c r="H411" s="701"/>
      <c r="I411" s="702"/>
    </row>
    <row r="412" spans="1:9" ht="16" customHeight="1" x14ac:dyDescent="0.25">
      <c r="A412" s="122" t="s">
        <v>798</v>
      </c>
      <c r="B412" s="117" t="s">
        <v>748</v>
      </c>
      <c r="C412" s="194"/>
      <c r="D412" s="117"/>
      <c r="E412" s="920" t="s">
        <v>36</v>
      </c>
      <c r="F412" s="921"/>
      <c r="G412" s="922"/>
      <c r="H412" s="561"/>
      <c r="I412" s="502"/>
    </row>
    <row r="413" spans="1:9" ht="16" customHeight="1" x14ac:dyDescent="0.25">
      <c r="A413" s="113"/>
      <c r="B413" s="164">
        <v>1</v>
      </c>
      <c r="C413" s="163" t="s">
        <v>726</v>
      </c>
      <c r="D413" s="114"/>
      <c r="E413" s="335" t="s">
        <v>7</v>
      </c>
      <c r="F413" s="335" t="s">
        <v>7</v>
      </c>
      <c r="G413" s="60"/>
      <c r="H413" s="561"/>
      <c r="I413" s="502"/>
    </row>
    <row r="414" spans="1:9" ht="16" customHeight="1" x14ac:dyDescent="0.25">
      <c r="A414" s="113"/>
      <c r="B414" s="164">
        <v>2</v>
      </c>
      <c r="C414" s="114" t="s">
        <v>727</v>
      </c>
      <c r="D414" s="114"/>
      <c r="E414" s="335" t="s">
        <v>7</v>
      </c>
      <c r="F414" s="335" t="s">
        <v>7</v>
      </c>
      <c r="G414" s="60"/>
      <c r="H414" s="561"/>
      <c r="I414" s="502"/>
    </row>
    <row r="415" spans="1:9" ht="16" customHeight="1" x14ac:dyDescent="0.25">
      <c r="A415" s="113"/>
      <c r="B415" s="115">
        <v>3</v>
      </c>
      <c r="C415" s="126" t="s">
        <v>728</v>
      </c>
      <c r="D415" s="167"/>
      <c r="E415" s="335" t="s">
        <v>7</v>
      </c>
      <c r="F415" s="335" t="s">
        <v>7</v>
      </c>
      <c r="G415" s="60"/>
      <c r="H415" s="561"/>
      <c r="I415" s="502"/>
    </row>
    <row r="416" spans="1:9" ht="16" customHeight="1" x14ac:dyDescent="0.25">
      <c r="A416" s="122" t="s">
        <v>799</v>
      </c>
      <c r="B416" s="117" t="s">
        <v>116</v>
      </c>
      <c r="C416" s="232"/>
      <c r="D416" s="233"/>
      <c r="E416" s="920" t="s">
        <v>36</v>
      </c>
      <c r="F416" s="921"/>
      <c r="G416" s="922"/>
      <c r="H416" s="561"/>
      <c r="I416" s="502"/>
    </row>
    <row r="417" spans="1:9" ht="16" customHeight="1" x14ac:dyDescent="0.25">
      <c r="A417" s="113"/>
      <c r="B417" s="115">
        <v>1</v>
      </c>
      <c r="C417" s="114" t="s">
        <v>925</v>
      </c>
      <c r="D417" s="114"/>
      <c r="E417" s="335" t="s">
        <v>7</v>
      </c>
      <c r="F417" s="335" t="s">
        <v>7</v>
      </c>
      <c r="G417" s="60"/>
      <c r="H417" s="561"/>
      <c r="I417" s="502"/>
    </row>
    <row r="418" spans="1:9" ht="16" customHeight="1" x14ac:dyDescent="0.25">
      <c r="A418" s="118"/>
      <c r="B418" s="116">
        <v>2</v>
      </c>
      <c r="C418" s="167" t="s">
        <v>853</v>
      </c>
      <c r="D418" s="167"/>
      <c r="E418" s="273" t="s">
        <v>7</v>
      </c>
      <c r="F418" s="273" t="s">
        <v>7</v>
      </c>
      <c r="G418" s="60"/>
      <c r="H418" s="561"/>
      <c r="I418" s="502"/>
    </row>
    <row r="419" spans="1:9" ht="16" customHeight="1" x14ac:dyDescent="0.25">
      <c r="A419" s="122" t="s">
        <v>800</v>
      </c>
      <c r="B419" s="117" t="s">
        <v>490</v>
      </c>
      <c r="C419" s="233"/>
      <c r="D419" s="233"/>
      <c r="E419" s="920" t="s">
        <v>36</v>
      </c>
      <c r="F419" s="921"/>
      <c r="G419" s="922"/>
      <c r="H419" s="561"/>
      <c r="I419" s="502"/>
    </row>
    <row r="420" spans="1:9" ht="16" customHeight="1" x14ac:dyDescent="0.25">
      <c r="A420" s="113"/>
      <c r="B420" s="115">
        <v>1</v>
      </c>
      <c r="C420" s="163" t="s">
        <v>926</v>
      </c>
      <c r="D420" s="289"/>
      <c r="E420" s="335" t="s">
        <v>7</v>
      </c>
      <c r="F420" s="335" t="s">
        <v>7</v>
      </c>
      <c r="G420" s="60"/>
      <c r="H420" s="561"/>
      <c r="I420" s="502"/>
    </row>
    <row r="421" spans="1:9" ht="16" customHeight="1" x14ac:dyDescent="0.25">
      <c r="A421" s="118"/>
      <c r="B421" s="116">
        <v>2</v>
      </c>
      <c r="C421" s="167" t="s">
        <v>853</v>
      </c>
      <c r="D421" s="167"/>
      <c r="E421" s="185" t="s">
        <v>7</v>
      </c>
      <c r="F421" s="185" t="s">
        <v>7</v>
      </c>
      <c r="G421" s="60"/>
      <c r="H421" s="561"/>
      <c r="I421" s="502"/>
    </row>
    <row r="422" spans="1:9" ht="16" customHeight="1" x14ac:dyDescent="0.25">
      <c r="A422" s="123" t="s">
        <v>801</v>
      </c>
      <c r="B422" s="179" t="s">
        <v>725</v>
      </c>
      <c r="C422" s="179"/>
      <c r="D422" s="125"/>
      <c r="E422" s="185" t="s">
        <v>7</v>
      </c>
      <c r="F422" s="185" t="s">
        <v>7</v>
      </c>
      <c r="G422" s="60"/>
      <c r="H422" s="561"/>
      <c r="I422" s="502"/>
    </row>
    <row r="423" spans="1:9" s="142" customFormat="1" ht="18" customHeight="1" x14ac:dyDescent="0.35">
      <c r="A423" s="227" t="s">
        <v>115</v>
      </c>
      <c r="B423" s="228"/>
      <c r="C423" s="228"/>
      <c r="D423" s="228"/>
      <c r="E423" s="228"/>
      <c r="F423" s="228"/>
      <c r="G423" s="229"/>
      <c r="H423" s="709"/>
      <c r="I423" s="710"/>
    </row>
    <row r="424" spans="1:9" ht="16" customHeight="1" x14ac:dyDescent="0.25">
      <c r="A424" s="328" t="s">
        <v>802</v>
      </c>
      <c r="B424" s="117" t="s">
        <v>117</v>
      </c>
      <c r="C424" s="232"/>
      <c r="D424" s="233"/>
      <c r="E424" s="905" t="s">
        <v>34</v>
      </c>
      <c r="F424" s="906"/>
      <c r="G424" s="907"/>
      <c r="H424" s="561"/>
      <c r="I424" s="502"/>
    </row>
    <row r="425" spans="1:9" ht="16" customHeight="1" x14ac:dyDescent="0.25">
      <c r="A425" s="351"/>
      <c r="B425" s="115">
        <v>1</v>
      </c>
      <c r="C425" s="114" t="s">
        <v>749</v>
      </c>
      <c r="D425" s="114"/>
      <c r="E425" s="170">
        <v>1</v>
      </c>
      <c r="F425" s="59"/>
      <c r="G425" s="60"/>
      <c r="H425" s="561"/>
      <c r="I425" s="502"/>
    </row>
    <row r="426" spans="1:9" ht="16" customHeight="1" x14ac:dyDescent="0.25">
      <c r="A426" s="351"/>
      <c r="B426" s="115">
        <v>2</v>
      </c>
      <c r="C426" s="114" t="s">
        <v>852</v>
      </c>
      <c r="D426" s="114"/>
      <c r="E426" s="170">
        <v>2</v>
      </c>
      <c r="F426" s="59"/>
      <c r="G426" s="60"/>
      <c r="H426" s="561"/>
      <c r="I426" s="502"/>
    </row>
    <row r="427" spans="1:9" ht="16" customHeight="1" x14ac:dyDescent="0.25">
      <c r="A427" s="352"/>
      <c r="B427" s="116">
        <v>3</v>
      </c>
      <c r="C427" s="126" t="s">
        <v>855</v>
      </c>
      <c r="D427" s="629"/>
      <c r="E427" s="170">
        <v>2</v>
      </c>
      <c r="F427" s="59"/>
      <c r="G427" s="60"/>
      <c r="H427" s="561"/>
      <c r="I427" s="502"/>
    </row>
    <row r="428" spans="1:9" ht="16" customHeight="1" x14ac:dyDescent="0.25">
      <c r="A428" s="353" t="s">
        <v>803</v>
      </c>
      <c r="B428" s="231" t="s">
        <v>116</v>
      </c>
      <c r="C428" s="354"/>
      <c r="D428" s="355"/>
      <c r="E428" s="905" t="s">
        <v>34</v>
      </c>
      <c r="F428" s="906"/>
      <c r="G428" s="907"/>
      <c r="H428" s="561"/>
      <c r="I428" s="502"/>
    </row>
    <row r="429" spans="1:9" ht="16" customHeight="1" x14ac:dyDescent="0.25">
      <c r="A429" s="356"/>
      <c r="B429" s="115">
        <v>1</v>
      </c>
      <c r="C429" s="357" t="s">
        <v>924</v>
      </c>
      <c r="D429" s="358"/>
      <c r="E429" s="170">
        <v>2</v>
      </c>
      <c r="F429" s="59"/>
      <c r="G429" s="60"/>
      <c r="H429" s="561"/>
      <c r="I429" s="502"/>
    </row>
    <row r="430" spans="1:9" ht="16" customHeight="1" x14ac:dyDescent="0.25">
      <c r="A430" s="359"/>
      <c r="B430" s="116">
        <v>2</v>
      </c>
      <c r="C430" s="360" t="s">
        <v>867</v>
      </c>
      <c r="D430" s="361"/>
      <c r="E430" s="170">
        <v>3</v>
      </c>
      <c r="F430" s="59"/>
      <c r="G430" s="60"/>
      <c r="H430" s="561"/>
      <c r="I430" s="502"/>
    </row>
    <row r="431" spans="1:9" ht="16" customHeight="1" x14ac:dyDescent="0.25">
      <c r="A431" s="362" t="s">
        <v>804</v>
      </c>
      <c r="B431" s="231" t="s">
        <v>118</v>
      </c>
      <c r="C431" s="354"/>
      <c r="D431" s="355"/>
      <c r="E431" s="905" t="s">
        <v>34</v>
      </c>
      <c r="F431" s="906"/>
      <c r="G431" s="907"/>
      <c r="H431" s="561"/>
      <c r="I431" s="502"/>
    </row>
    <row r="432" spans="1:9" ht="16" customHeight="1" x14ac:dyDescent="0.25">
      <c r="A432" s="363"/>
      <c r="B432" s="115">
        <v>1</v>
      </c>
      <c r="C432" s="357" t="s">
        <v>927</v>
      </c>
      <c r="D432" s="358"/>
      <c r="E432" s="170">
        <v>2</v>
      </c>
      <c r="F432" s="59"/>
      <c r="G432" s="60"/>
      <c r="H432" s="561"/>
      <c r="I432" s="502"/>
    </row>
    <row r="433" spans="1:9" ht="16" customHeight="1" x14ac:dyDescent="0.25">
      <c r="A433" s="364"/>
      <c r="B433" s="116">
        <v>2</v>
      </c>
      <c r="C433" s="360" t="s">
        <v>868</v>
      </c>
      <c r="D433" s="361"/>
      <c r="E433" s="170">
        <v>3</v>
      </c>
      <c r="F433" s="59"/>
      <c r="G433" s="60"/>
      <c r="H433" s="561"/>
      <c r="I433" s="502"/>
    </row>
    <row r="434" spans="1:9" s="142" customFormat="1" ht="18" customHeight="1" x14ac:dyDescent="0.35">
      <c r="A434" s="146" t="s">
        <v>9</v>
      </c>
      <c r="B434" s="147"/>
      <c r="C434" s="147"/>
      <c r="D434" s="147"/>
      <c r="E434" s="147"/>
      <c r="F434" s="147"/>
      <c r="G434" s="148"/>
      <c r="H434" s="699"/>
      <c r="I434" s="700"/>
    </row>
    <row r="435" spans="1:9" ht="16" customHeight="1" x14ac:dyDescent="0.25">
      <c r="A435" s="356" t="s">
        <v>805</v>
      </c>
      <c r="B435" s="365" t="s">
        <v>854</v>
      </c>
      <c r="C435" s="366"/>
      <c r="D435" s="367"/>
      <c r="E435" s="865" t="s">
        <v>34</v>
      </c>
      <c r="F435" s="866"/>
      <c r="G435" s="867"/>
      <c r="H435" s="561"/>
      <c r="I435" s="502"/>
    </row>
    <row r="436" spans="1:9" ht="16" customHeight="1" x14ac:dyDescent="0.25">
      <c r="A436" s="368"/>
      <c r="B436" s="115">
        <v>1</v>
      </c>
      <c r="C436" s="357" t="s">
        <v>856</v>
      </c>
      <c r="D436" s="358"/>
      <c r="E436" s="170">
        <v>2</v>
      </c>
      <c r="F436" s="59"/>
      <c r="G436" s="60"/>
      <c r="H436" s="561"/>
      <c r="I436" s="502"/>
    </row>
    <row r="437" spans="1:9" ht="16" customHeight="1" x14ac:dyDescent="0.25">
      <c r="A437" s="368"/>
      <c r="B437" s="115">
        <v>2</v>
      </c>
      <c r="C437" s="114" t="s">
        <v>852</v>
      </c>
      <c r="D437" s="358"/>
      <c r="E437" s="170">
        <v>3</v>
      </c>
      <c r="F437" s="59"/>
      <c r="G437" s="60"/>
      <c r="H437" s="561"/>
      <c r="I437" s="502"/>
    </row>
    <row r="438" spans="1:9" ht="16" customHeight="1" x14ac:dyDescent="0.25">
      <c r="A438" s="369"/>
      <c r="B438" s="116">
        <v>2</v>
      </c>
      <c r="C438" s="361" t="s">
        <v>855</v>
      </c>
      <c r="D438" s="360"/>
      <c r="E438" s="170">
        <v>3</v>
      </c>
      <c r="F438" s="59"/>
      <c r="G438" s="60"/>
      <c r="H438" s="561"/>
      <c r="I438" s="502"/>
    </row>
    <row r="439" spans="1:9" ht="16" customHeight="1" x14ac:dyDescent="0.25">
      <c r="A439" s="356" t="s">
        <v>806</v>
      </c>
      <c r="B439" s="365" t="s">
        <v>116</v>
      </c>
      <c r="C439" s="366"/>
      <c r="D439" s="367"/>
      <c r="E439" s="865" t="s">
        <v>34</v>
      </c>
      <c r="F439" s="866"/>
      <c r="G439" s="867"/>
      <c r="H439" s="561"/>
      <c r="I439" s="502"/>
    </row>
    <row r="440" spans="1:9" ht="16" customHeight="1" x14ac:dyDescent="0.25">
      <c r="A440" s="368"/>
      <c r="B440" s="115">
        <v>1</v>
      </c>
      <c r="C440" s="357" t="s">
        <v>869</v>
      </c>
      <c r="D440" s="358"/>
      <c r="E440" s="170">
        <v>3</v>
      </c>
      <c r="F440" s="59"/>
      <c r="G440" s="60"/>
      <c r="H440" s="561"/>
      <c r="I440" s="502"/>
    </row>
    <row r="441" spans="1:9" ht="16" customHeight="1" x14ac:dyDescent="0.25">
      <c r="A441" s="368"/>
      <c r="B441" s="116">
        <v>2</v>
      </c>
      <c r="C441" s="365" t="s">
        <v>870</v>
      </c>
      <c r="D441" s="365"/>
      <c r="E441" s="170">
        <v>4</v>
      </c>
      <c r="F441" s="59"/>
      <c r="G441" s="60"/>
      <c r="H441" s="561"/>
      <c r="I441" s="502"/>
    </row>
    <row r="442" spans="1:9" ht="16" customHeight="1" x14ac:dyDescent="0.25">
      <c r="A442" s="353" t="s">
        <v>807</v>
      </c>
      <c r="B442" s="231" t="s">
        <v>871</v>
      </c>
      <c r="C442" s="354"/>
      <c r="D442" s="355"/>
      <c r="E442" s="905" t="s">
        <v>34</v>
      </c>
      <c r="F442" s="906"/>
      <c r="G442" s="907"/>
      <c r="H442" s="561"/>
      <c r="I442" s="502"/>
    </row>
    <row r="443" spans="1:9" ht="16" customHeight="1" x14ac:dyDescent="0.25">
      <c r="A443" s="368"/>
      <c r="B443" s="115">
        <v>1</v>
      </c>
      <c r="C443" s="849" t="s">
        <v>872</v>
      </c>
      <c r="D443" s="850"/>
      <c r="E443" s="170">
        <v>3</v>
      </c>
      <c r="F443" s="59"/>
      <c r="G443" s="60"/>
      <c r="H443" s="561"/>
      <c r="I443" s="502"/>
    </row>
    <row r="444" spans="1:9" ht="16" customHeight="1" x14ac:dyDescent="0.25">
      <c r="A444" s="369"/>
      <c r="B444" s="116">
        <v>2</v>
      </c>
      <c r="C444" s="126" t="s">
        <v>870</v>
      </c>
      <c r="D444" s="167"/>
      <c r="E444" s="170">
        <v>4</v>
      </c>
      <c r="F444" s="59"/>
      <c r="G444" s="60"/>
      <c r="H444" s="561"/>
      <c r="I444" s="502"/>
    </row>
    <row r="445" spans="1:9" ht="16" customHeight="1" x14ac:dyDescent="0.25">
      <c r="A445" s="328" t="s">
        <v>873</v>
      </c>
      <c r="B445" s="117" t="s">
        <v>119</v>
      </c>
      <c r="C445" s="233"/>
      <c r="D445" s="233"/>
      <c r="E445" s="905" t="s">
        <v>34</v>
      </c>
      <c r="F445" s="906"/>
      <c r="G445" s="907"/>
      <c r="H445" s="561"/>
      <c r="I445" s="502"/>
    </row>
    <row r="446" spans="1:9" ht="16" customHeight="1" x14ac:dyDescent="0.25">
      <c r="A446" s="370"/>
      <c r="B446" s="115">
        <v>1</v>
      </c>
      <c r="C446" s="114" t="s">
        <v>729</v>
      </c>
      <c r="D446" s="114"/>
      <c r="E446" s="170">
        <v>1</v>
      </c>
      <c r="F446" s="59"/>
      <c r="G446" s="60"/>
      <c r="H446" s="561"/>
      <c r="I446" s="502"/>
    </row>
    <row r="447" spans="1:9" ht="16" customHeight="1" x14ac:dyDescent="0.25">
      <c r="A447" s="371"/>
      <c r="B447" s="116">
        <v>2</v>
      </c>
      <c r="C447" s="167" t="s">
        <v>730</v>
      </c>
      <c r="D447" s="119"/>
      <c r="E447" s="170">
        <v>1</v>
      </c>
      <c r="F447" s="59"/>
      <c r="G447" s="60"/>
      <c r="H447" s="561"/>
      <c r="I447" s="502"/>
    </row>
    <row r="448" spans="1:9" ht="16" customHeight="1" x14ac:dyDescent="0.25">
      <c r="A448" s="372">
        <v>5.1100000000000003</v>
      </c>
      <c r="B448" s="860" t="s">
        <v>731</v>
      </c>
      <c r="C448" s="860"/>
      <c r="D448" s="861"/>
      <c r="E448" s="170">
        <v>1</v>
      </c>
      <c r="F448" s="59"/>
      <c r="G448" s="60"/>
      <c r="H448" s="561"/>
      <c r="I448" s="502"/>
    </row>
    <row r="449" spans="1:9" ht="16" customHeight="1" x14ac:dyDescent="0.25">
      <c r="A449" s="628">
        <f>A448+0.01</f>
        <v>5.12</v>
      </c>
      <c r="B449" s="117" t="s">
        <v>836</v>
      </c>
      <c r="C449" s="117"/>
      <c r="D449" s="124"/>
      <c r="E449" s="905" t="s">
        <v>289</v>
      </c>
      <c r="F449" s="906"/>
      <c r="G449" s="907"/>
      <c r="H449" s="772"/>
      <c r="I449" s="502"/>
    </row>
    <row r="450" spans="1:9" ht="16" customHeight="1" x14ac:dyDescent="0.25">
      <c r="A450" s="686"/>
      <c r="B450" s="164" t="s">
        <v>13</v>
      </c>
      <c r="C450" s="114" t="s">
        <v>732</v>
      </c>
      <c r="D450" s="673"/>
      <c r="E450" s="321">
        <v>2</v>
      </c>
      <c r="F450" s="59"/>
      <c r="G450" s="60"/>
      <c r="H450" s="561"/>
      <c r="I450" s="502"/>
    </row>
    <row r="451" spans="1:9" ht="16" customHeight="1" x14ac:dyDescent="0.25">
      <c r="A451" s="685"/>
      <c r="B451" s="166" t="s">
        <v>14</v>
      </c>
      <c r="C451" s="167" t="s">
        <v>733</v>
      </c>
      <c r="D451" s="337"/>
      <c r="E451" s="321">
        <v>3</v>
      </c>
      <c r="F451" s="59"/>
      <c r="G451" s="60"/>
      <c r="H451" s="561"/>
      <c r="I451" s="502"/>
    </row>
    <row r="452" spans="1:9" ht="16" customHeight="1" x14ac:dyDescent="0.25">
      <c r="A452" s="340">
        <f>A449+0.01</f>
        <v>5.13</v>
      </c>
      <c r="B452" s="117" t="s">
        <v>4</v>
      </c>
      <c r="C452" s="117"/>
      <c r="D452" s="233"/>
      <c r="E452" s="321">
        <v>4</v>
      </c>
      <c r="F452" s="59"/>
      <c r="G452" s="60"/>
      <c r="H452" s="561"/>
      <c r="I452" s="502"/>
    </row>
    <row r="453" spans="1:9" ht="16" customHeight="1" x14ac:dyDescent="0.25">
      <c r="A453" s="340">
        <f>A452+0.01</f>
        <v>5.14</v>
      </c>
      <c r="B453" s="117" t="s">
        <v>479</v>
      </c>
      <c r="C453" s="117"/>
      <c r="D453" s="233"/>
      <c r="E453" s="170">
        <v>2</v>
      </c>
      <c r="F453" s="59"/>
      <c r="G453" s="60"/>
      <c r="H453" s="561"/>
      <c r="I453" s="502"/>
    </row>
    <row r="454" spans="1:9" s="373" customFormat="1" ht="18" customHeight="1" x14ac:dyDescent="0.35">
      <c r="A454" s="143" t="s">
        <v>808</v>
      </c>
      <c r="B454" s="144"/>
      <c r="C454" s="144"/>
      <c r="D454" s="144"/>
      <c r="E454" s="144"/>
      <c r="F454" s="144"/>
      <c r="G454" s="145"/>
      <c r="H454" s="697"/>
      <c r="I454" s="728"/>
    </row>
    <row r="455" spans="1:9" s="373" customFormat="1" ht="18" customHeight="1" x14ac:dyDescent="0.35">
      <c r="A455" s="227" t="s">
        <v>242</v>
      </c>
      <c r="B455" s="228"/>
      <c r="C455" s="228"/>
      <c r="D455" s="228"/>
      <c r="E455" s="228"/>
      <c r="F455" s="228"/>
      <c r="G455" s="229"/>
      <c r="H455" s="709"/>
      <c r="I455" s="729"/>
    </row>
    <row r="456" spans="1:9" ht="16" customHeight="1" x14ac:dyDescent="0.25">
      <c r="A456" s="122">
        <v>6</v>
      </c>
      <c r="B456" s="117" t="s">
        <v>734</v>
      </c>
      <c r="C456" s="232"/>
      <c r="D456" s="233"/>
      <c r="E456" s="905" t="s">
        <v>289</v>
      </c>
      <c r="F456" s="906"/>
      <c r="G456" s="907"/>
      <c r="H456" s="772" t="s">
        <v>953</v>
      </c>
      <c r="I456" s="502"/>
    </row>
    <row r="457" spans="1:9" ht="16" customHeight="1" x14ac:dyDescent="0.25">
      <c r="A457" s="113"/>
      <c r="B457" s="374" t="s">
        <v>290</v>
      </c>
      <c r="C457" s="163" t="s">
        <v>120</v>
      </c>
      <c r="D457" s="289"/>
      <c r="E457" s="165">
        <v>2</v>
      </c>
      <c r="F457" s="841"/>
      <c r="G457" s="846"/>
      <c r="H457" s="561"/>
      <c r="I457" s="502"/>
    </row>
    <row r="458" spans="1:9" ht="16" customHeight="1" thickBot="1" x14ac:dyDescent="0.3">
      <c r="A458" s="375"/>
      <c r="B458" s="376" t="s">
        <v>266</v>
      </c>
      <c r="C458" s="943" t="s">
        <v>523</v>
      </c>
      <c r="D458" s="944"/>
      <c r="E458" s="377">
        <v>2</v>
      </c>
      <c r="F458" s="945"/>
      <c r="G458" s="1024"/>
      <c r="H458" s="561"/>
      <c r="I458" s="502"/>
    </row>
    <row r="459" spans="1:9" s="142" customFormat="1" ht="18" customHeight="1" x14ac:dyDescent="0.35">
      <c r="A459" s="310" t="s">
        <v>9</v>
      </c>
      <c r="B459" s="311"/>
      <c r="C459" s="311"/>
      <c r="D459" s="311"/>
      <c r="E459" s="311"/>
      <c r="F459" s="311"/>
      <c r="G459" s="312"/>
      <c r="H459" s="699"/>
      <c r="I459" s="700"/>
    </row>
    <row r="460" spans="1:9" ht="16" customHeight="1" x14ac:dyDescent="0.25">
      <c r="A460" s="113">
        <v>6.1</v>
      </c>
      <c r="B460" s="114" t="s">
        <v>359</v>
      </c>
      <c r="E460" s="905" t="s">
        <v>261</v>
      </c>
      <c r="F460" s="906"/>
      <c r="G460" s="907"/>
      <c r="H460" s="772"/>
      <c r="I460" s="502"/>
    </row>
    <row r="461" spans="1:9" ht="16" customHeight="1" x14ac:dyDescent="0.25">
      <c r="A461" s="113"/>
      <c r="B461" s="350" t="s">
        <v>290</v>
      </c>
      <c r="C461" s="163" t="s">
        <v>735</v>
      </c>
      <c r="D461" s="289"/>
      <c r="E461" s="165">
        <v>3</v>
      </c>
      <c r="F461" s="841"/>
      <c r="G461" s="846"/>
      <c r="H461" s="561"/>
      <c r="I461" s="502"/>
    </row>
    <row r="462" spans="1:9" ht="16" customHeight="1" x14ac:dyDescent="0.25">
      <c r="A462" s="113"/>
      <c r="B462" s="350" t="s">
        <v>266</v>
      </c>
      <c r="C462" s="163" t="s">
        <v>736</v>
      </c>
      <c r="D462" s="289"/>
      <c r="E462" s="165">
        <v>4</v>
      </c>
      <c r="F462" s="925"/>
      <c r="G462" s="847"/>
      <c r="H462" s="561"/>
      <c r="I462" s="502"/>
    </row>
    <row r="463" spans="1:9" ht="16" customHeight="1" x14ac:dyDescent="0.25">
      <c r="A463" s="118"/>
      <c r="B463" s="166" t="s">
        <v>58</v>
      </c>
      <c r="C463" s="167" t="s">
        <v>737</v>
      </c>
      <c r="D463" s="167"/>
      <c r="E463" s="252">
        <v>5</v>
      </c>
      <c r="F463" s="842"/>
      <c r="G463" s="848"/>
      <c r="H463" s="561"/>
      <c r="I463" s="502"/>
    </row>
    <row r="464" spans="1:9" s="221" customFormat="1" ht="24" customHeight="1" thickBot="1" x14ac:dyDescent="0.4">
      <c r="A464" s="378" t="s">
        <v>234</v>
      </c>
      <c r="B464" s="258"/>
      <c r="C464" s="379"/>
      <c r="D464" s="380"/>
      <c r="E464" s="260"/>
      <c r="F464" s="731">
        <f>SUM(F275:F463)</f>
        <v>0</v>
      </c>
      <c r="G464" s="714">
        <f>SUMIF(G275:G463,"Y",F275:F463)</f>
        <v>0</v>
      </c>
      <c r="H464" s="711"/>
      <c r="I464" s="730"/>
    </row>
    <row r="465" spans="1:9" ht="15" customHeight="1" thickBot="1" x14ac:dyDescent="0.3">
      <c r="A465" s="200"/>
      <c r="B465" s="201"/>
      <c r="D465" s="114"/>
      <c r="E465" s="202"/>
      <c r="F465" s="153"/>
      <c r="G465" s="203"/>
      <c r="H465" s="561"/>
      <c r="I465" s="502"/>
    </row>
    <row r="466" spans="1:9" s="142" customFormat="1" ht="24" customHeight="1" x14ac:dyDescent="0.35">
      <c r="A466" s="204" t="s">
        <v>124</v>
      </c>
      <c r="B466" s="205"/>
      <c r="C466" s="205"/>
      <c r="D466" s="205"/>
      <c r="E466" s="205"/>
      <c r="F466" s="205"/>
      <c r="G466" s="262"/>
      <c r="H466" s="703"/>
      <c r="I466" s="704"/>
    </row>
    <row r="467" spans="1:9" s="142" customFormat="1" ht="18" customHeight="1" x14ac:dyDescent="0.35">
      <c r="A467" s="143" t="s">
        <v>509</v>
      </c>
      <c r="B467" s="144"/>
      <c r="C467" s="144"/>
      <c r="D467" s="144"/>
      <c r="E467" s="144"/>
      <c r="F467" s="144"/>
      <c r="G467" s="145"/>
      <c r="H467" s="697"/>
      <c r="I467" s="698"/>
    </row>
    <row r="468" spans="1:9" s="142" customFormat="1" ht="18" customHeight="1" x14ac:dyDescent="0.35">
      <c r="A468" s="345" t="s">
        <v>8</v>
      </c>
      <c r="B468" s="346"/>
      <c r="C468" s="346"/>
      <c r="D468" s="346"/>
      <c r="E468" s="346"/>
      <c r="F468" s="346"/>
      <c r="G468" s="347"/>
      <c r="H468" s="701"/>
      <c r="I468" s="702"/>
    </row>
    <row r="469" spans="1:9" ht="32" customHeight="1" x14ac:dyDescent="0.25">
      <c r="A469" s="381" t="s">
        <v>524</v>
      </c>
      <c r="B469" s="963" t="s">
        <v>351</v>
      </c>
      <c r="C469" s="963"/>
      <c r="D469" s="1017"/>
      <c r="E469" s="946" t="s">
        <v>36</v>
      </c>
      <c r="F469" s="947"/>
      <c r="G469" s="948"/>
      <c r="H469" s="561"/>
      <c r="I469" s="502"/>
    </row>
    <row r="470" spans="1:9" ht="45" customHeight="1" x14ac:dyDescent="0.25">
      <c r="A470" s="381"/>
      <c r="B470" s="115">
        <v>1</v>
      </c>
      <c r="C470" s="849" t="s">
        <v>837</v>
      </c>
      <c r="D470" s="849"/>
      <c r="E470" s="185" t="s">
        <v>7</v>
      </c>
      <c r="F470" s="185" t="s">
        <v>7</v>
      </c>
      <c r="G470" s="60"/>
      <c r="H470" s="561"/>
      <c r="I470" s="502"/>
    </row>
    <row r="471" spans="1:9" ht="16" customHeight="1" x14ac:dyDescent="0.25">
      <c r="A471" s="381"/>
      <c r="B471" s="115">
        <v>2</v>
      </c>
      <c r="C471" s="163" t="s">
        <v>291</v>
      </c>
      <c r="D471" s="305"/>
      <c r="E471" s="185" t="s">
        <v>7</v>
      </c>
      <c r="F471" s="185" t="s">
        <v>7</v>
      </c>
      <c r="G471" s="60"/>
      <c r="H471" s="561"/>
      <c r="I471" s="502"/>
    </row>
    <row r="472" spans="1:9" ht="32" customHeight="1" x14ac:dyDescent="0.25">
      <c r="A472" s="381"/>
      <c r="B472" s="115">
        <v>3</v>
      </c>
      <c r="C472" s="849" t="s">
        <v>631</v>
      </c>
      <c r="D472" s="849"/>
      <c r="E472" s="185" t="s">
        <v>7</v>
      </c>
      <c r="F472" s="185" t="s">
        <v>7</v>
      </c>
      <c r="G472" s="60"/>
      <c r="H472" s="561"/>
      <c r="I472" s="502"/>
    </row>
    <row r="473" spans="1:9" ht="16" customHeight="1" x14ac:dyDescent="0.25">
      <c r="A473" s="381"/>
      <c r="B473" s="115">
        <v>4</v>
      </c>
      <c r="C473" s="849" t="s">
        <v>738</v>
      </c>
      <c r="D473" s="850"/>
      <c r="E473" s="185" t="s">
        <v>7</v>
      </c>
      <c r="F473" s="185" t="s">
        <v>7</v>
      </c>
      <c r="G473" s="60"/>
      <c r="H473" s="561"/>
      <c r="I473" s="502"/>
    </row>
    <row r="474" spans="1:9" ht="16" customHeight="1" x14ac:dyDescent="0.25">
      <c r="A474" s="381"/>
      <c r="B474" s="115">
        <v>5</v>
      </c>
      <c r="C474" s="849" t="s">
        <v>632</v>
      </c>
      <c r="D474" s="850"/>
      <c r="E474" s="185" t="s">
        <v>7</v>
      </c>
      <c r="F474" s="185" t="s">
        <v>7</v>
      </c>
      <c r="G474" s="60"/>
      <c r="H474" s="561"/>
      <c r="I474" s="502"/>
    </row>
    <row r="475" spans="1:9" ht="32" customHeight="1" x14ac:dyDescent="0.25">
      <c r="A475" s="381"/>
      <c r="B475" s="115">
        <v>6</v>
      </c>
      <c r="C475" s="849" t="s">
        <v>739</v>
      </c>
      <c r="D475" s="849"/>
      <c r="E475" s="185" t="s">
        <v>7</v>
      </c>
      <c r="F475" s="185" t="s">
        <v>7</v>
      </c>
      <c r="G475" s="60"/>
      <c r="H475" s="561"/>
      <c r="I475" s="502"/>
    </row>
    <row r="476" spans="1:9" ht="16" customHeight="1" x14ac:dyDescent="0.25">
      <c r="A476" s="381"/>
      <c r="B476" s="115">
        <v>7</v>
      </c>
      <c r="C476" s="849" t="s">
        <v>859</v>
      </c>
      <c r="D476" s="850"/>
      <c r="E476" s="185" t="s">
        <v>7</v>
      </c>
      <c r="F476" s="185" t="s">
        <v>7</v>
      </c>
      <c r="G476" s="60"/>
      <c r="H476" s="561"/>
      <c r="I476" s="502"/>
    </row>
    <row r="477" spans="1:9" ht="32" customHeight="1" x14ac:dyDescent="0.25">
      <c r="A477" s="381"/>
      <c r="B477" s="115">
        <v>8</v>
      </c>
      <c r="C477" s="849" t="s">
        <v>915</v>
      </c>
      <c r="D477" s="849"/>
      <c r="E477" s="185" t="s">
        <v>7</v>
      </c>
      <c r="F477" s="185" t="s">
        <v>7</v>
      </c>
      <c r="G477" s="60"/>
      <c r="H477" s="561"/>
      <c r="I477" s="502"/>
    </row>
    <row r="478" spans="1:9" ht="16" customHeight="1" x14ac:dyDescent="0.25">
      <c r="A478" s="382"/>
      <c r="B478" s="116">
        <v>9</v>
      </c>
      <c r="C478" s="851" t="s">
        <v>280</v>
      </c>
      <c r="D478" s="852"/>
      <c r="E478" s="185" t="s">
        <v>7</v>
      </c>
      <c r="F478" s="185" t="s">
        <v>7</v>
      </c>
      <c r="G478" s="60"/>
      <c r="H478" s="561"/>
      <c r="I478" s="502"/>
    </row>
    <row r="479" spans="1:9" ht="32" customHeight="1" x14ac:dyDescent="0.25">
      <c r="A479" s="382" t="s">
        <v>525</v>
      </c>
      <c r="B479" s="860" t="s">
        <v>233</v>
      </c>
      <c r="C479" s="860"/>
      <c r="D479" s="861"/>
      <c r="E479" s="185" t="s">
        <v>7</v>
      </c>
      <c r="F479" s="185" t="s">
        <v>7</v>
      </c>
      <c r="G479" s="60"/>
      <c r="H479" s="561"/>
      <c r="I479" s="502"/>
    </row>
    <row r="480" spans="1:9" ht="16" customHeight="1" x14ac:dyDescent="0.25">
      <c r="A480" s="382" t="s">
        <v>526</v>
      </c>
      <c r="B480" s="167" t="s">
        <v>153</v>
      </c>
      <c r="C480" s="167"/>
      <c r="D480" s="167"/>
      <c r="E480" s="185" t="s">
        <v>7</v>
      </c>
      <c r="F480" s="185" t="s">
        <v>7</v>
      </c>
      <c r="G480" s="60"/>
      <c r="H480" s="561"/>
      <c r="I480" s="502"/>
    </row>
    <row r="481" spans="1:9" ht="16" customHeight="1" x14ac:dyDescent="0.25">
      <c r="A481" s="382" t="s">
        <v>527</v>
      </c>
      <c r="B481" s="209" t="s">
        <v>125</v>
      </c>
      <c r="C481" s="277"/>
      <c r="D481" s="210"/>
      <c r="E481" s="185" t="s">
        <v>7</v>
      </c>
      <c r="F481" s="185" t="s">
        <v>7</v>
      </c>
      <c r="G481" s="60"/>
      <c r="H481" s="561"/>
      <c r="I481" s="502"/>
    </row>
    <row r="482" spans="1:9" ht="16" customHeight="1" x14ac:dyDescent="0.25">
      <c r="A482" s="382" t="s">
        <v>528</v>
      </c>
      <c r="B482" s="167" t="s">
        <v>45</v>
      </c>
      <c r="C482" s="167"/>
      <c r="D482" s="167"/>
      <c r="E482" s="185" t="s">
        <v>7</v>
      </c>
      <c r="F482" s="185" t="s">
        <v>7</v>
      </c>
      <c r="G482" s="60"/>
      <c r="H482" s="561"/>
      <c r="I482" s="502"/>
    </row>
    <row r="483" spans="1:9" ht="16" customHeight="1" x14ac:dyDescent="0.25">
      <c r="A483" s="382" t="s">
        <v>529</v>
      </c>
      <c r="B483" s="167" t="s">
        <v>630</v>
      </c>
      <c r="C483" s="167"/>
      <c r="D483" s="167"/>
      <c r="E483" s="185" t="s">
        <v>7</v>
      </c>
      <c r="F483" s="185" t="s">
        <v>7</v>
      </c>
      <c r="G483" s="60"/>
      <c r="H483" s="561"/>
      <c r="I483" s="502"/>
    </row>
    <row r="484" spans="1:9" ht="32" customHeight="1" x14ac:dyDescent="0.25">
      <c r="A484" s="382" t="s">
        <v>530</v>
      </c>
      <c r="B484" s="860" t="s">
        <v>907</v>
      </c>
      <c r="C484" s="860"/>
      <c r="D484" s="861"/>
      <c r="E484" s="185" t="s">
        <v>7</v>
      </c>
      <c r="F484" s="185" t="s">
        <v>7</v>
      </c>
      <c r="G484" s="60"/>
      <c r="H484" s="561"/>
      <c r="I484" s="502"/>
    </row>
    <row r="485" spans="1:9" ht="16" customHeight="1" x14ac:dyDescent="0.25">
      <c r="A485" s="393" t="s">
        <v>531</v>
      </c>
      <c r="B485" s="179" t="s">
        <v>629</v>
      </c>
      <c r="C485" s="179"/>
      <c r="D485" s="169"/>
      <c r="E485" s="185" t="s">
        <v>7</v>
      </c>
      <c r="F485" s="185" t="s">
        <v>7</v>
      </c>
      <c r="G485" s="60"/>
      <c r="H485" s="561"/>
      <c r="I485" s="502"/>
    </row>
    <row r="486" spans="1:9" ht="16" customHeight="1" x14ac:dyDescent="0.25">
      <c r="A486" s="381" t="s">
        <v>532</v>
      </c>
      <c r="B486" s="114" t="s">
        <v>954</v>
      </c>
      <c r="C486" s="114"/>
      <c r="D486" s="114"/>
      <c r="E486" s="185" t="s">
        <v>7</v>
      </c>
      <c r="F486" s="185" t="s">
        <v>7</v>
      </c>
      <c r="G486" s="60"/>
      <c r="H486" s="561"/>
      <c r="I486" s="502"/>
    </row>
    <row r="487" spans="1:9" s="142" customFormat="1" ht="18" customHeight="1" x14ac:dyDescent="0.35">
      <c r="A487" s="995" t="s">
        <v>115</v>
      </c>
      <c r="B487" s="996"/>
      <c r="C487" s="996"/>
      <c r="D487" s="996"/>
      <c r="E487" s="996"/>
      <c r="F487" s="996"/>
      <c r="G487" s="997"/>
      <c r="H487" s="709"/>
      <c r="I487" s="710"/>
    </row>
    <row r="488" spans="1:9" ht="32" customHeight="1" x14ac:dyDescent="0.25">
      <c r="A488" s="382" t="s">
        <v>533</v>
      </c>
      <c r="B488" s="902" t="s">
        <v>860</v>
      </c>
      <c r="C488" s="902"/>
      <c r="D488" s="903"/>
      <c r="E488" s="162">
        <v>1</v>
      </c>
      <c r="F488" s="59"/>
      <c r="G488" s="60"/>
      <c r="H488" s="561"/>
      <c r="I488" s="502"/>
    </row>
    <row r="489" spans="1:9" ht="16" customHeight="1" x14ac:dyDescent="0.25">
      <c r="A489" s="127" t="s">
        <v>362</v>
      </c>
      <c r="B489" s="128" t="s">
        <v>126</v>
      </c>
      <c r="C489" s="129"/>
      <c r="D489" s="129"/>
      <c r="E489" s="862" t="s">
        <v>30</v>
      </c>
      <c r="F489" s="863"/>
      <c r="G489" s="864"/>
      <c r="H489" s="772" t="s">
        <v>953</v>
      </c>
      <c r="I489" s="502"/>
    </row>
    <row r="490" spans="1:9" ht="16" customHeight="1" x14ac:dyDescent="0.25">
      <c r="A490" s="383"/>
      <c r="B490" s="115" t="s">
        <v>13</v>
      </c>
      <c r="C490" s="879" t="s">
        <v>937</v>
      </c>
      <c r="D490" s="880"/>
      <c r="E490" s="384">
        <v>2</v>
      </c>
      <c r="F490" s="841"/>
      <c r="G490" s="846"/>
      <c r="H490" s="561"/>
      <c r="I490" s="502"/>
    </row>
    <row r="491" spans="1:9" ht="16" customHeight="1" x14ac:dyDescent="0.25">
      <c r="A491" s="385"/>
      <c r="B491" s="116" t="s">
        <v>14</v>
      </c>
      <c r="C491" s="851" t="s">
        <v>918</v>
      </c>
      <c r="D491" s="852"/>
      <c r="E491" s="154">
        <v>2</v>
      </c>
      <c r="F491" s="842"/>
      <c r="G491" s="848"/>
      <c r="H491" s="561"/>
      <c r="I491" s="502"/>
    </row>
    <row r="492" spans="1:9" ht="32" customHeight="1" x14ac:dyDescent="0.25">
      <c r="A492" s="382" t="s">
        <v>534</v>
      </c>
      <c r="B492" s="902" t="s">
        <v>154</v>
      </c>
      <c r="C492" s="902"/>
      <c r="D492" s="902"/>
      <c r="E492" s="154">
        <v>1</v>
      </c>
      <c r="F492" s="59"/>
      <c r="G492" s="60"/>
      <c r="H492" s="561"/>
      <c r="I492" s="502"/>
    </row>
    <row r="493" spans="1:9" ht="16" customHeight="1" x14ac:dyDescent="0.25">
      <c r="A493" s="386" t="s">
        <v>535</v>
      </c>
      <c r="B493" s="151" t="s">
        <v>633</v>
      </c>
      <c r="C493" s="151"/>
      <c r="D493" s="151"/>
      <c r="E493" s="387">
        <v>2</v>
      </c>
      <c r="F493" s="59"/>
      <c r="G493" s="60"/>
      <c r="H493" s="561"/>
      <c r="I493" s="502"/>
    </row>
    <row r="494" spans="1:9" s="142" customFormat="1" ht="18" customHeight="1" x14ac:dyDescent="0.35">
      <c r="A494" s="146" t="s">
        <v>9</v>
      </c>
      <c r="B494" s="147"/>
      <c r="C494" s="147"/>
      <c r="D494" s="147"/>
      <c r="E494" s="147"/>
      <c r="F494" s="147"/>
      <c r="G494" s="148"/>
      <c r="H494" s="699"/>
      <c r="I494" s="700"/>
    </row>
    <row r="495" spans="1:9" ht="16" customHeight="1" x14ac:dyDescent="0.25">
      <c r="A495" s="388" t="s">
        <v>536</v>
      </c>
      <c r="B495" s="179" t="s">
        <v>333</v>
      </c>
      <c r="C495" s="209"/>
      <c r="D495" s="125"/>
      <c r="E495" s="170">
        <v>2</v>
      </c>
      <c r="F495" s="59"/>
      <c r="G495" s="60"/>
      <c r="H495" s="561"/>
      <c r="I495" s="502"/>
    </row>
    <row r="496" spans="1:9" ht="16" customHeight="1" x14ac:dyDescent="0.25">
      <c r="A496" s="388" t="s">
        <v>537</v>
      </c>
      <c r="B496" s="209" t="s">
        <v>25</v>
      </c>
      <c r="C496" s="209"/>
      <c r="D496" s="210"/>
      <c r="E496" s="154">
        <v>2</v>
      </c>
      <c r="F496" s="59"/>
      <c r="G496" s="60"/>
      <c r="H496" s="561"/>
      <c r="I496" s="502"/>
    </row>
    <row r="497" spans="1:9" ht="16" customHeight="1" x14ac:dyDescent="0.25">
      <c r="A497" s="388" t="s">
        <v>538</v>
      </c>
      <c r="B497" s="209" t="s">
        <v>127</v>
      </c>
      <c r="C497" s="209"/>
      <c r="D497" s="210"/>
      <c r="E497" s="154">
        <v>2</v>
      </c>
      <c r="F497" s="59"/>
      <c r="G497" s="60"/>
      <c r="H497" s="561"/>
      <c r="I497" s="502"/>
    </row>
    <row r="498" spans="1:9" ht="16" customHeight="1" x14ac:dyDescent="0.25">
      <c r="A498" s="389" t="s">
        <v>539</v>
      </c>
      <c r="B498" s="128" t="s">
        <v>128</v>
      </c>
      <c r="C498" s="129"/>
      <c r="D498" s="129"/>
      <c r="E498" s="862" t="s">
        <v>30</v>
      </c>
      <c r="F498" s="863"/>
      <c r="G498" s="864"/>
      <c r="H498" s="772"/>
      <c r="I498" s="502"/>
    </row>
    <row r="499" spans="1:9" ht="16" customHeight="1" x14ac:dyDescent="0.25">
      <c r="A499" s="386"/>
      <c r="B499" s="115" t="s">
        <v>13</v>
      </c>
      <c r="C499" s="163" t="s">
        <v>129</v>
      </c>
      <c r="D499" s="151"/>
      <c r="E499" s="154">
        <v>1</v>
      </c>
      <c r="F499" s="841"/>
      <c r="G499" s="846"/>
      <c r="H499" s="561"/>
      <c r="I499" s="502"/>
    </row>
    <row r="500" spans="1:9" ht="16" customHeight="1" x14ac:dyDescent="0.25">
      <c r="A500" s="390"/>
      <c r="B500" s="116" t="s">
        <v>14</v>
      </c>
      <c r="C500" s="126" t="s">
        <v>10</v>
      </c>
      <c r="D500" s="391"/>
      <c r="E500" s="157">
        <v>2</v>
      </c>
      <c r="F500" s="842"/>
      <c r="G500" s="848"/>
      <c r="H500" s="561"/>
      <c r="I500" s="502"/>
    </row>
    <row r="501" spans="1:9" ht="16" customHeight="1" x14ac:dyDescent="0.25">
      <c r="A501" s="388" t="s">
        <v>540</v>
      </c>
      <c r="B501" s="179" t="s">
        <v>740</v>
      </c>
      <c r="C501" s="209"/>
      <c r="D501" s="125"/>
      <c r="E501" s="170">
        <v>2</v>
      </c>
      <c r="F501" s="59"/>
      <c r="G501" s="60"/>
      <c r="H501" s="561"/>
      <c r="I501" s="502"/>
    </row>
    <row r="502" spans="1:9" ht="16" customHeight="1" x14ac:dyDescent="0.25">
      <c r="A502" s="388" t="s">
        <v>541</v>
      </c>
      <c r="B502" s="128" t="s">
        <v>499</v>
      </c>
      <c r="C502" s="128"/>
      <c r="D502" s="210"/>
      <c r="E502" s="154">
        <v>3</v>
      </c>
      <c r="F502" s="59"/>
      <c r="G502" s="60"/>
      <c r="H502" s="561"/>
      <c r="I502" s="506"/>
    </row>
    <row r="503" spans="1:9" ht="16" customHeight="1" x14ac:dyDescent="0.25">
      <c r="A503" s="388" t="s">
        <v>542</v>
      </c>
      <c r="B503" s="128" t="s">
        <v>741</v>
      </c>
      <c r="C503" s="128"/>
      <c r="D503" s="209"/>
      <c r="E503" s="154">
        <v>3</v>
      </c>
      <c r="F503" s="59"/>
      <c r="G503" s="60"/>
      <c r="H503" s="561"/>
      <c r="I503" s="502"/>
    </row>
    <row r="504" spans="1:9" ht="16" customHeight="1" x14ac:dyDescent="0.25">
      <c r="A504" s="389" t="s">
        <v>861</v>
      </c>
      <c r="B504" s="117" t="s">
        <v>495</v>
      </c>
      <c r="C504" s="128"/>
      <c r="D504" s="392"/>
      <c r="E504" s="862" t="s">
        <v>30</v>
      </c>
      <c r="F504" s="863"/>
      <c r="G504" s="864"/>
      <c r="H504" s="772" t="s">
        <v>953</v>
      </c>
      <c r="I504" s="502"/>
    </row>
    <row r="505" spans="1:9" ht="16" customHeight="1" x14ac:dyDescent="0.25">
      <c r="A505" s="386"/>
      <c r="B505" s="115" t="s">
        <v>13</v>
      </c>
      <c r="C505" s="849" t="s">
        <v>916</v>
      </c>
      <c r="D505" s="850"/>
      <c r="E505" s="239">
        <v>3</v>
      </c>
      <c r="F505" s="841"/>
      <c r="G505" s="875"/>
      <c r="H505" s="561"/>
      <c r="I505" s="502"/>
    </row>
    <row r="506" spans="1:9" ht="16" customHeight="1" x14ac:dyDescent="0.25">
      <c r="A506" s="390"/>
      <c r="B506" s="116" t="s">
        <v>14</v>
      </c>
      <c r="C506" s="851" t="s">
        <v>917</v>
      </c>
      <c r="D506" s="852"/>
      <c r="E506" s="170">
        <v>3</v>
      </c>
      <c r="F506" s="842"/>
      <c r="G506" s="876"/>
      <c r="H506" s="561"/>
      <c r="I506" s="502"/>
    </row>
    <row r="507" spans="1:9" ht="32" customHeight="1" x14ac:dyDescent="0.25">
      <c r="A507" s="388" t="s">
        <v>863</v>
      </c>
      <c r="B507" s="1022" t="s">
        <v>862</v>
      </c>
      <c r="C507" s="1022"/>
      <c r="D507" s="1022"/>
      <c r="E507" s="165">
        <v>1</v>
      </c>
      <c r="F507" s="71"/>
      <c r="G507" s="60"/>
      <c r="H507" s="561"/>
      <c r="I507" s="502"/>
    </row>
    <row r="508" spans="1:9" ht="16" customHeight="1" x14ac:dyDescent="0.25">
      <c r="A508" s="386" t="s">
        <v>955</v>
      </c>
      <c r="B508" s="734" t="s">
        <v>864</v>
      </c>
      <c r="C508" s="733"/>
      <c r="D508" s="733"/>
      <c r="E508" s="862" t="s">
        <v>30</v>
      </c>
      <c r="F508" s="863"/>
      <c r="G508" s="864"/>
      <c r="H508" s="772" t="s">
        <v>953</v>
      </c>
      <c r="I508" s="502"/>
    </row>
    <row r="509" spans="1:9" ht="16" customHeight="1" x14ac:dyDescent="0.25">
      <c r="A509" s="386"/>
      <c r="B509" s="350" t="s">
        <v>290</v>
      </c>
      <c r="C509" s="734" t="s">
        <v>865</v>
      </c>
      <c r="D509" s="733"/>
      <c r="E509" s="165">
        <v>1</v>
      </c>
      <c r="F509" s="841"/>
      <c r="G509" s="846"/>
      <c r="H509" s="561"/>
      <c r="I509" s="502"/>
    </row>
    <row r="510" spans="1:9" ht="16" customHeight="1" x14ac:dyDescent="0.25">
      <c r="A510" s="386"/>
      <c r="B510" s="350" t="s">
        <v>266</v>
      </c>
      <c r="C510" s="734" t="s">
        <v>866</v>
      </c>
      <c r="D510" s="733"/>
      <c r="E510" s="170">
        <v>1</v>
      </c>
      <c r="F510" s="925"/>
      <c r="G510" s="847"/>
      <c r="H510" s="561"/>
      <c r="I510" s="502"/>
    </row>
    <row r="511" spans="1:9" ht="16" customHeight="1" x14ac:dyDescent="0.25">
      <c r="A511" s="386"/>
      <c r="B511" s="164" t="s">
        <v>58</v>
      </c>
      <c r="C511" s="765" t="s">
        <v>914</v>
      </c>
      <c r="D511" s="732"/>
      <c r="E511" s="165">
        <v>1</v>
      </c>
      <c r="F511" s="842"/>
      <c r="G511" s="848"/>
      <c r="H511" s="561"/>
      <c r="I511" s="502"/>
    </row>
    <row r="512" spans="1:9" s="142" customFormat="1" ht="18" customHeight="1" x14ac:dyDescent="0.35">
      <c r="A512" s="143" t="s">
        <v>510</v>
      </c>
      <c r="B512" s="144"/>
      <c r="C512" s="144"/>
      <c r="D512" s="144"/>
      <c r="E512" s="144"/>
      <c r="F512" s="144"/>
      <c r="G512" s="145"/>
      <c r="H512" s="697"/>
      <c r="I512" s="698"/>
    </row>
    <row r="513" spans="1:9" s="142" customFormat="1" ht="18" customHeight="1" x14ac:dyDescent="0.35">
      <c r="A513" s="180" t="s">
        <v>8</v>
      </c>
      <c r="B513" s="181"/>
      <c r="C513" s="181"/>
      <c r="D513" s="181"/>
      <c r="E513" s="181"/>
      <c r="F513" s="181"/>
      <c r="G513" s="266"/>
      <c r="H513" s="701"/>
      <c r="I513" s="702"/>
    </row>
    <row r="514" spans="1:9" ht="16" customHeight="1" x14ac:dyDescent="0.25">
      <c r="A514" s="393">
        <v>2</v>
      </c>
      <c r="B514" s="209" t="s">
        <v>634</v>
      </c>
      <c r="C514" s="209"/>
      <c r="D514" s="209"/>
      <c r="E514" s="185" t="s">
        <v>7</v>
      </c>
      <c r="F514" s="185" t="s">
        <v>7</v>
      </c>
      <c r="G514" s="60"/>
      <c r="H514" s="561"/>
      <c r="I514" s="502"/>
    </row>
    <row r="515" spans="1:9" ht="16" customHeight="1" x14ac:dyDescent="0.25">
      <c r="A515" s="381">
        <f>A514+0.1</f>
        <v>2.1</v>
      </c>
      <c r="B515" s="151" t="s">
        <v>235</v>
      </c>
      <c r="C515" s="151"/>
      <c r="D515" s="151"/>
      <c r="E515" s="335" t="s">
        <v>7</v>
      </c>
      <c r="F515" s="335" t="s">
        <v>7</v>
      </c>
      <c r="G515" s="60"/>
      <c r="H515" s="561"/>
      <c r="I515" s="502"/>
    </row>
    <row r="516" spans="1:9" ht="16" customHeight="1" x14ac:dyDescent="0.25">
      <c r="A516" s="127">
        <f>A515+0.1</f>
        <v>2.2000000000000002</v>
      </c>
      <c r="B516" s="128" t="s">
        <v>838</v>
      </c>
      <c r="C516" s="128"/>
      <c r="D516" s="128"/>
      <c r="E516" s="185" t="s">
        <v>7</v>
      </c>
      <c r="F516" s="185" t="s">
        <v>7</v>
      </c>
      <c r="G516" s="60"/>
      <c r="H516" s="561"/>
      <c r="I516" s="502"/>
    </row>
    <row r="517" spans="1:9" ht="16" customHeight="1" x14ac:dyDescent="0.25">
      <c r="A517" s="127">
        <f>A516+0.1</f>
        <v>2.3000000000000003</v>
      </c>
      <c r="B517" s="128" t="s">
        <v>236</v>
      </c>
      <c r="C517" s="233"/>
      <c r="D517" s="128"/>
      <c r="E517" s="862" t="s">
        <v>36</v>
      </c>
      <c r="F517" s="863"/>
      <c r="G517" s="864"/>
      <c r="H517" s="561"/>
      <c r="I517" s="502"/>
    </row>
    <row r="518" spans="1:9" ht="16" customHeight="1" x14ac:dyDescent="0.25">
      <c r="A518" s="381"/>
      <c r="B518" s="115">
        <v>1</v>
      </c>
      <c r="C518" s="617" t="s">
        <v>690</v>
      </c>
      <c r="D518" s="151"/>
      <c r="E518" s="185" t="s">
        <v>7</v>
      </c>
      <c r="F518" s="185" t="s">
        <v>7</v>
      </c>
      <c r="G518" s="60"/>
      <c r="H518" s="561"/>
      <c r="I518" s="502"/>
    </row>
    <row r="519" spans="1:9" ht="16" customHeight="1" x14ac:dyDescent="0.25">
      <c r="A519" s="382"/>
      <c r="B519" s="115">
        <v>2</v>
      </c>
      <c r="C519" s="617" t="s">
        <v>691</v>
      </c>
      <c r="D519" s="151"/>
      <c r="E519" s="185" t="s">
        <v>7</v>
      </c>
      <c r="F519" s="185" t="s">
        <v>7</v>
      </c>
      <c r="G519" s="60"/>
      <c r="H519" s="561"/>
      <c r="I519" s="502"/>
    </row>
    <row r="520" spans="1:9" ht="32" customHeight="1" x14ac:dyDescent="0.25">
      <c r="A520" s="382">
        <f>A517+0.1</f>
        <v>2.4000000000000004</v>
      </c>
      <c r="B520" s="902" t="s">
        <v>504</v>
      </c>
      <c r="C520" s="902"/>
      <c r="D520" s="903"/>
      <c r="E520" s="394" t="s">
        <v>7</v>
      </c>
      <c r="F520" s="185" t="s">
        <v>7</v>
      </c>
      <c r="G520" s="60"/>
      <c r="H520" s="561"/>
      <c r="I520" s="502"/>
    </row>
    <row r="521" spans="1:9" ht="16" customHeight="1" x14ac:dyDescent="0.25">
      <c r="A521" s="393">
        <f>A520+0.1</f>
        <v>2.5000000000000004</v>
      </c>
      <c r="B521" s="209" t="s">
        <v>429</v>
      </c>
      <c r="C521" s="209"/>
      <c r="D521" s="209"/>
      <c r="E521" s="394" t="s">
        <v>7</v>
      </c>
      <c r="F521" s="185" t="s">
        <v>7</v>
      </c>
      <c r="G521" s="60"/>
      <c r="H521" s="561"/>
      <c r="I521" s="502"/>
    </row>
    <row r="522" spans="1:9" ht="16" customHeight="1" x14ac:dyDescent="0.25">
      <c r="A522" s="393">
        <f>A521+0.1</f>
        <v>2.6000000000000005</v>
      </c>
      <c r="B522" s="209" t="s">
        <v>919</v>
      </c>
      <c r="C522" s="209"/>
      <c r="D522" s="395"/>
      <c r="E522" s="394" t="s">
        <v>7</v>
      </c>
      <c r="F522" s="394" t="s">
        <v>7</v>
      </c>
      <c r="G522" s="60"/>
      <c r="H522" s="561"/>
      <c r="I522" s="502"/>
    </row>
    <row r="523" spans="1:9" ht="16" customHeight="1" x14ac:dyDescent="0.25">
      <c r="A523" s="393" t="s">
        <v>447</v>
      </c>
      <c r="B523" s="179" t="s">
        <v>742</v>
      </c>
      <c r="C523" s="302"/>
      <c r="D523" s="187"/>
      <c r="E523" s="396" t="s">
        <v>7</v>
      </c>
      <c r="F523" s="185" t="s">
        <v>7</v>
      </c>
      <c r="G523" s="60"/>
      <c r="H523" s="561"/>
      <c r="I523" s="502"/>
    </row>
    <row r="524" spans="1:9" ht="16" customHeight="1" x14ac:dyDescent="0.25">
      <c r="A524" s="393" t="s">
        <v>435</v>
      </c>
      <c r="B524" s="872" t="s">
        <v>449</v>
      </c>
      <c r="C524" s="872"/>
      <c r="D524" s="873"/>
      <c r="E524" s="396" t="s">
        <v>7</v>
      </c>
      <c r="F524" s="185" t="s">
        <v>7</v>
      </c>
      <c r="G524" s="60"/>
      <c r="H524" s="561"/>
      <c r="I524" s="502"/>
    </row>
    <row r="525" spans="1:9" ht="16" customHeight="1" x14ac:dyDescent="0.25">
      <c r="A525" s="393" t="s">
        <v>436</v>
      </c>
      <c r="B525" s="179" t="s">
        <v>448</v>
      </c>
      <c r="C525" s="302"/>
      <c r="D525" s="187"/>
      <c r="E525" s="396" t="s">
        <v>7</v>
      </c>
      <c r="F525" s="185" t="s">
        <v>7</v>
      </c>
      <c r="G525" s="60"/>
      <c r="H525" s="561"/>
      <c r="I525" s="502"/>
    </row>
    <row r="526" spans="1:9" s="142" customFormat="1" ht="18" customHeight="1" x14ac:dyDescent="0.35">
      <c r="A526" s="397" t="s">
        <v>115</v>
      </c>
      <c r="B526" s="398"/>
      <c r="C526" s="398"/>
      <c r="D526" s="398"/>
      <c r="E526" s="398"/>
      <c r="F526" s="398"/>
      <c r="G526" s="399"/>
      <c r="H526" s="709"/>
      <c r="I526" s="710"/>
    </row>
    <row r="527" spans="1:9" ht="16" customHeight="1" x14ac:dyDescent="0.25">
      <c r="A527" s="390" t="s">
        <v>437</v>
      </c>
      <c r="B527" s="902" t="s">
        <v>750</v>
      </c>
      <c r="C527" s="902"/>
      <c r="D527" s="903"/>
      <c r="E527" s="170">
        <v>3</v>
      </c>
      <c r="F527" s="59"/>
      <c r="G527" s="60"/>
      <c r="H527" s="561"/>
      <c r="I527" s="502"/>
    </row>
    <row r="528" spans="1:9" ht="16" customHeight="1" x14ac:dyDescent="0.25">
      <c r="A528" s="390" t="s">
        <v>438</v>
      </c>
      <c r="B528" s="902" t="s">
        <v>839</v>
      </c>
      <c r="C528" s="902"/>
      <c r="D528" s="903"/>
      <c r="E528" s="170">
        <v>5</v>
      </c>
      <c r="F528" s="59"/>
      <c r="G528" s="60"/>
      <c r="H528" s="561"/>
      <c r="I528" s="502"/>
    </row>
    <row r="529" spans="1:9" ht="32" customHeight="1" x14ac:dyDescent="0.25">
      <c r="A529" s="390" t="s">
        <v>439</v>
      </c>
      <c r="B529" s="964" t="s">
        <v>500</v>
      </c>
      <c r="C529" s="964"/>
      <c r="D529" s="965"/>
      <c r="E529" s="170">
        <v>2</v>
      </c>
      <c r="F529" s="59"/>
      <c r="G529" s="60"/>
      <c r="H529" s="561"/>
      <c r="I529" s="502"/>
    </row>
    <row r="530" spans="1:9" ht="16" customHeight="1" x14ac:dyDescent="0.25">
      <c r="A530" s="390" t="s">
        <v>440</v>
      </c>
      <c r="B530" s="151" t="s">
        <v>237</v>
      </c>
      <c r="C530" s="152"/>
      <c r="D530" s="152"/>
      <c r="E530" s="170">
        <v>2</v>
      </c>
      <c r="F530" s="59"/>
      <c r="G530" s="60"/>
      <c r="H530" s="561"/>
      <c r="I530" s="502"/>
    </row>
    <row r="531" spans="1:9" s="142" customFormat="1" ht="18" customHeight="1" x14ac:dyDescent="0.35">
      <c r="A531" s="634" t="s">
        <v>29</v>
      </c>
      <c r="B531" s="635"/>
      <c r="C531" s="635"/>
      <c r="D531" s="635"/>
      <c r="E531" s="635"/>
      <c r="F531" s="635"/>
      <c r="G531" s="636"/>
      <c r="H531" s="718"/>
      <c r="I531" s="719"/>
    </row>
    <row r="532" spans="1:9" ht="16" customHeight="1" x14ac:dyDescent="0.25">
      <c r="A532" s="390" t="s">
        <v>441</v>
      </c>
      <c r="B532" s="209" t="s">
        <v>156</v>
      </c>
      <c r="C532" s="209"/>
      <c r="D532" s="303"/>
      <c r="E532" s="170">
        <v>3</v>
      </c>
      <c r="F532" s="59"/>
      <c r="G532" s="60"/>
      <c r="H532" s="561"/>
      <c r="I532" s="502"/>
    </row>
    <row r="533" spans="1:9" ht="16" customHeight="1" x14ac:dyDescent="0.25">
      <c r="A533" s="390" t="s">
        <v>442</v>
      </c>
      <c r="B533" s="128" t="s">
        <v>155</v>
      </c>
      <c r="C533" s="647"/>
      <c r="D533" s="648"/>
      <c r="E533" s="170">
        <v>3</v>
      </c>
      <c r="F533" s="59"/>
      <c r="G533" s="60"/>
      <c r="H533" s="561"/>
      <c r="I533" s="502"/>
    </row>
    <row r="534" spans="1:9" ht="16" customHeight="1" x14ac:dyDescent="0.25">
      <c r="A534" s="388" t="s">
        <v>443</v>
      </c>
      <c r="B534" s="209" t="s">
        <v>751</v>
      </c>
      <c r="C534" s="209"/>
      <c r="D534" s="395"/>
      <c r="E534" s="170">
        <v>5</v>
      </c>
      <c r="F534" s="59"/>
      <c r="G534" s="60"/>
      <c r="H534" s="561"/>
      <c r="I534" s="502"/>
    </row>
    <row r="535" spans="1:9" ht="16" customHeight="1" x14ac:dyDescent="0.25">
      <c r="A535" s="388" t="s">
        <v>444</v>
      </c>
      <c r="B535" s="297" t="s">
        <v>238</v>
      </c>
      <c r="C535" s="210"/>
      <c r="D535" s="277"/>
      <c r="E535" s="400">
        <v>1</v>
      </c>
      <c r="F535" s="59"/>
      <c r="G535" s="60"/>
      <c r="H535" s="561"/>
      <c r="I535" s="502"/>
    </row>
    <row r="536" spans="1:9" s="142" customFormat="1" ht="18" customHeight="1" x14ac:dyDescent="0.35">
      <c r="A536" s="146" t="s">
        <v>9</v>
      </c>
      <c r="B536" s="147"/>
      <c r="C536" s="147"/>
      <c r="D536" s="147"/>
      <c r="E536" s="147"/>
      <c r="F536" s="147"/>
      <c r="G536" s="148"/>
      <c r="H536" s="699"/>
      <c r="I536" s="700"/>
    </row>
    <row r="537" spans="1:9" ht="16" customHeight="1" x14ac:dyDescent="0.25">
      <c r="A537" s="389" t="s">
        <v>445</v>
      </c>
      <c r="B537" s="128" t="s">
        <v>158</v>
      </c>
      <c r="C537" s="128"/>
      <c r="D537" s="401"/>
      <c r="E537" s="843" t="s">
        <v>34</v>
      </c>
      <c r="F537" s="844"/>
      <c r="G537" s="845"/>
      <c r="H537" s="561"/>
      <c r="I537" s="502"/>
    </row>
    <row r="538" spans="1:9" ht="16" customHeight="1" x14ac:dyDescent="0.25">
      <c r="A538" s="386"/>
      <c r="B538" s="115">
        <v>1</v>
      </c>
      <c r="C538" s="133" t="s">
        <v>159</v>
      </c>
      <c r="D538" s="402"/>
      <c r="E538" s="170">
        <v>2</v>
      </c>
      <c r="F538" s="59"/>
      <c r="G538" s="60"/>
      <c r="H538" s="561"/>
      <c r="I538" s="502"/>
    </row>
    <row r="539" spans="1:9" ht="16" customHeight="1" x14ac:dyDescent="0.25">
      <c r="A539" s="386"/>
      <c r="B539" s="115">
        <v>2</v>
      </c>
      <c r="C539" s="133" t="s">
        <v>160</v>
      </c>
      <c r="D539" s="253"/>
      <c r="E539" s="170">
        <v>1</v>
      </c>
      <c r="F539" s="59"/>
      <c r="G539" s="60"/>
      <c r="H539" s="561"/>
      <c r="I539" s="502"/>
    </row>
    <row r="540" spans="1:9" ht="16" customHeight="1" x14ac:dyDescent="0.25">
      <c r="A540" s="390"/>
      <c r="B540" s="115">
        <v>3</v>
      </c>
      <c r="C540" s="133" t="s">
        <v>347</v>
      </c>
      <c r="D540" s="253"/>
      <c r="E540" s="321">
        <v>2</v>
      </c>
      <c r="F540" s="59"/>
      <c r="G540" s="60"/>
      <c r="H540" s="561"/>
      <c r="I540" s="502"/>
    </row>
    <row r="541" spans="1:9" ht="16" customHeight="1" x14ac:dyDescent="0.25">
      <c r="A541" s="389" t="s">
        <v>446</v>
      </c>
      <c r="B541" s="128" t="s">
        <v>239</v>
      </c>
      <c r="C541" s="128"/>
      <c r="D541" s="124"/>
      <c r="E541" s="321">
        <v>1</v>
      </c>
      <c r="F541" s="59"/>
      <c r="G541" s="60"/>
      <c r="H541" s="561"/>
      <c r="I541" s="502"/>
    </row>
    <row r="542" spans="1:9" ht="32" customHeight="1" x14ac:dyDescent="0.25">
      <c r="A542" s="389" t="s">
        <v>692</v>
      </c>
      <c r="B542" s="902" t="s">
        <v>157</v>
      </c>
      <c r="C542" s="902"/>
      <c r="D542" s="903"/>
      <c r="E542" s="170">
        <v>2</v>
      </c>
      <c r="F542" s="59"/>
      <c r="G542" s="60"/>
      <c r="H542" s="561"/>
      <c r="I542" s="502"/>
    </row>
    <row r="543" spans="1:9" ht="16" customHeight="1" x14ac:dyDescent="0.25">
      <c r="A543" s="389" t="s">
        <v>840</v>
      </c>
      <c r="B543" s="128" t="s">
        <v>693</v>
      </c>
      <c r="C543" s="129"/>
      <c r="D543" s="129"/>
      <c r="E543" s="843" t="s">
        <v>34</v>
      </c>
      <c r="F543" s="844"/>
      <c r="G543" s="845"/>
      <c r="H543" s="561"/>
      <c r="I543" s="502"/>
    </row>
    <row r="544" spans="1:9" ht="16" customHeight="1" x14ac:dyDescent="0.25">
      <c r="A544" s="386"/>
      <c r="B544" s="115">
        <v>1</v>
      </c>
      <c r="C544" s="151" t="s">
        <v>695</v>
      </c>
      <c r="D544" s="557"/>
      <c r="E544" s="618">
        <v>2</v>
      </c>
      <c r="F544" s="71"/>
      <c r="G544" s="60"/>
      <c r="H544" s="561"/>
      <c r="I544" s="502"/>
    </row>
    <row r="545" spans="1:9" ht="16" customHeight="1" x14ac:dyDescent="0.25">
      <c r="A545" s="386"/>
      <c r="B545" s="115">
        <v>2</v>
      </c>
      <c r="C545" s="178" t="s">
        <v>694</v>
      </c>
      <c r="D545" s="556"/>
      <c r="E545" s="170">
        <v>3</v>
      </c>
      <c r="F545" s="604"/>
      <c r="G545" s="60"/>
      <c r="H545" s="561"/>
      <c r="I545" s="502"/>
    </row>
    <row r="546" spans="1:9" s="142" customFormat="1" ht="18" customHeight="1" x14ac:dyDescent="0.35">
      <c r="A546" s="868" t="s">
        <v>162</v>
      </c>
      <c r="B546" s="869"/>
      <c r="C546" s="870"/>
      <c r="D546" s="870"/>
      <c r="E546" s="870"/>
      <c r="F546" s="870"/>
      <c r="G546" s="871"/>
      <c r="H546" s="697"/>
      <c r="I546" s="698"/>
    </row>
    <row r="547" spans="1:9" s="142" customFormat="1" ht="18" customHeight="1" x14ac:dyDescent="0.35">
      <c r="A547" s="403" t="s">
        <v>8</v>
      </c>
      <c r="B547" s="404"/>
      <c r="C547" s="404"/>
      <c r="D547" s="404"/>
      <c r="E547" s="181"/>
      <c r="F547" s="181"/>
      <c r="G547" s="266"/>
      <c r="H547" s="701"/>
      <c r="I547" s="702"/>
    </row>
    <row r="548" spans="1:9" ht="16" customHeight="1" x14ac:dyDescent="0.25">
      <c r="A548" s="381" t="s">
        <v>543</v>
      </c>
      <c r="B548" s="151" t="s">
        <v>161</v>
      </c>
      <c r="C548" s="151"/>
      <c r="D548" s="249"/>
      <c r="E548" s="843" t="s">
        <v>36</v>
      </c>
      <c r="F548" s="844"/>
      <c r="G548" s="845"/>
      <c r="H548" s="561"/>
      <c r="I548" s="502"/>
    </row>
    <row r="549" spans="1:9" s="411" customFormat="1" ht="16" customHeight="1" x14ac:dyDescent="0.25">
      <c r="A549" s="405"/>
      <c r="B549" s="406">
        <v>1</v>
      </c>
      <c r="C549" s="407" t="s">
        <v>498</v>
      </c>
      <c r="D549" s="408"/>
      <c r="E549" s="409" t="s">
        <v>7</v>
      </c>
      <c r="F549" s="410" t="s">
        <v>7</v>
      </c>
      <c r="G549" s="68"/>
      <c r="H549" s="566"/>
      <c r="I549" s="507"/>
    </row>
    <row r="550" spans="1:9" s="411" customFormat="1" ht="16" customHeight="1" x14ac:dyDescent="0.25">
      <c r="A550" s="412"/>
      <c r="B550" s="413">
        <v>2</v>
      </c>
      <c r="C550" s="1007" t="s">
        <v>635</v>
      </c>
      <c r="D550" s="1008"/>
      <c r="E550" s="414" t="s">
        <v>7</v>
      </c>
      <c r="F550" s="415" t="s">
        <v>7</v>
      </c>
      <c r="G550" s="68"/>
      <c r="H550" s="566"/>
      <c r="I550" s="507"/>
    </row>
    <row r="551" spans="1:9" s="142" customFormat="1" ht="18" customHeight="1" x14ac:dyDescent="0.35">
      <c r="A551" s="634" t="s">
        <v>778</v>
      </c>
      <c r="B551" s="635"/>
      <c r="C551" s="635"/>
      <c r="D551" s="635"/>
      <c r="E551" s="635"/>
      <c r="F551" s="635"/>
      <c r="G551" s="636"/>
      <c r="H551" s="718"/>
      <c r="I551" s="719"/>
    </row>
    <row r="552" spans="1:9" ht="16" customHeight="1" x14ac:dyDescent="0.25">
      <c r="A552" s="127" t="s">
        <v>544</v>
      </c>
      <c r="B552" s="128" t="s">
        <v>161</v>
      </c>
      <c r="C552" s="416"/>
      <c r="D552" s="243"/>
      <c r="E552" s="855" t="s">
        <v>36</v>
      </c>
      <c r="F552" s="856"/>
      <c r="G552" s="857"/>
      <c r="H552" s="561"/>
      <c r="I552" s="502"/>
    </row>
    <row r="553" spans="1:9" ht="16" customHeight="1" x14ac:dyDescent="0.25">
      <c r="A553" s="417"/>
      <c r="B553" s="115">
        <v>1</v>
      </c>
      <c r="C553" s="133" t="s">
        <v>496</v>
      </c>
      <c r="D553" s="249"/>
      <c r="E553" s="154">
        <v>5</v>
      </c>
      <c r="F553" s="59"/>
      <c r="G553" s="60"/>
      <c r="H553" s="561"/>
      <c r="I553" s="502"/>
    </row>
    <row r="554" spans="1:9" ht="16" customHeight="1" x14ac:dyDescent="0.25">
      <c r="A554" s="418"/>
      <c r="B554" s="116">
        <v>2</v>
      </c>
      <c r="C554" s="211" t="s">
        <v>497</v>
      </c>
      <c r="D554" s="250"/>
      <c r="E554" s="157">
        <v>5</v>
      </c>
      <c r="F554" s="59"/>
      <c r="G554" s="60"/>
      <c r="H554" s="561"/>
      <c r="I554" s="502"/>
    </row>
    <row r="555" spans="1:9" s="142" customFormat="1" ht="18" customHeight="1" x14ac:dyDescent="0.35">
      <c r="A555" s="143" t="s">
        <v>130</v>
      </c>
      <c r="B555" s="144"/>
      <c r="C555" s="144"/>
      <c r="D555" s="144"/>
      <c r="E555" s="144"/>
      <c r="F555" s="144"/>
      <c r="G555" s="145"/>
      <c r="H555" s="697"/>
      <c r="I555" s="698"/>
    </row>
    <row r="556" spans="1:9" s="142" customFormat="1" ht="18" customHeight="1" x14ac:dyDescent="0.35">
      <c r="A556" s="180" t="s">
        <v>8</v>
      </c>
      <c r="B556" s="181"/>
      <c r="C556" s="181"/>
      <c r="D556" s="181"/>
      <c r="E556" s="181"/>
      <c r="F556" s="181"/>
      <c r="G556" s="266"/>
      <c r="H556" s="701"/>
      <c r="I556" s="702"/>
    </row>
    <row r="557" spans="1:9" s="142" customFormat="1" ht="32" customHeight="1" x14ac:dyDescent="0.35">
      <c r="A557" s="130" t="s">
        <v>545</v>
      </c>
      <c r="B557" s="877" t="s">
        <v>674</v>
      </c>
      <c r="C557" s="877"/>
      <c r="D557" s="878"/>
      <c r="E557" s="843" t="s">
        <v>36</v>
      </c>
      <c r="F557" s="844"/>
      <c r="G557" s="845"/>
      <c r="H557" s="561"/>
      <c r="I557" s="503"/>
    </row>
    <row r="558" spans="1:9" s="142" customFormat="1" ht="32" customHeight="1" x14ac:dyDescent="0.35">
      <c r="A558" s="421"/>
      <c r="B558" s="172" t="s">
        <v>13</v>
      </c>
      <c r="C558" s="900" t="s">
        <v>702</v>
      </c>
      <c r="D558" s="901"/>
      <c r="E558" s="420" t="s">
        <v>7</v>
      </c>
      <c r="F558" s="616" t="s">
        <v>7</v>
      </c>
      <c r="G558" s="60"/>
      <c r="H558" s="561"/>
      <c r="I558" s="503"/>
    </row>
    <row r="559" spans="1:9" s="142" customFormat="1" ht="16" customHeight="1" x14ac:dyDescent="0.35">
      <c r="A559" s="421"/>
      <c r="B559" s="172" t="s">
        <v>14</v>
      </c>
      <c r="C559" s="151" t="s">
        <v>675</v>
      </c>
      <c r="D559" s="171"/>
      <c r="E559" s="420" t="s">
        <v>7</v>
      </c>
      <c r="F559" s="616" t="s">
        <v>7</v>
      </c>
      <c r="G559" s="60"/>
      <c r="H559" s="561"/>
      <c r="I559" s="503"/>
    </row>
    <row r="560" spans="1:9" s="142" customFormat="1" ht="16" customHeight="1" x14ac:dyDescent="0.35">
      <c r="A560" s="419"/>
      <c r="B560" s="174" t="s">
        <v>15</v>
      </c>
      <c r="C560" s="151" t="s">
        <v>676</v>
      </c>
      <c r="D560" s="175"/>
      <c r="E560" s="420" t="s">
        <v>7</v>
      </c>
      <c r="F560" s="616" t="s">
        <v>7</v>
      </c>
      <c r="G560" s="60"/>
      <c r="H560" s="561"/>
      <c r="I560" s="503"/>
    </row>
    <row r="561" spans="1:9" ht="16" customHeight="1" x14ac:dyDescent="0.25">
      <c r="A561" s="130" t="s">
        <v>546</v>
      </c>
      <c r="B561" s="877" t="s">
        <v>451</v>
      </c>
      <c r="C561" s="877"/>
      <c r="D561" s="878"/>
      <c r="E561" s="843" t="s">
        <v>36</v>
      </c>
      <c r="F561" s="844"/>
      <c r="G561" s="845"/>
      <c r="H561" s="561"/>
      <c r="I561" s="502"/>
    </row>
    <row r="562" spans="1:9" ht="16" customHeight="1" x14ac:dyDescent="0.25">
      <c r="A562" s="421"/>
      <c r="B562" s="115">
        <v>1</v>
      </c>
      <c r="C562" s="853" t="s">
        <v>271</v>
      </c>
      <c r="D562" s="854"/>
      <c r="E562" s="396" t="s">
        <v>7</v>
      </c>
      <c r="F562" s="616" t="s">
        <v>7</v>
      </c>
      <c r="G562" s="60"/>
      <c r="H562" s="561"/>
      <c r="I562" s="502"/>
    </row>
    <row r="563" spans="1:9" ht="32" customHeight="1" x14ac:dyDescent="0.25">
      <c r="A563" s="421"/>
      <c r="B563" s="115">
        <v>2</v>
      </c>
      <c r="C563" s="853" t="s">
        <v>412</v>
      </c>
      <c r="D563" s="854"/>
      <c r="E563" s="422" t="s">
        <v>7</v>
      </c>
      <c r="F563" s="616" t="s">
        <v>7</v>
      </c>
      <c r="G563" s="60"/>
      <c r="H563" s="561"/>
      <c r="I563" s="502"/>
    </row>
    <row r="564" spans="1:9" ht="16" customHeight="1" x14ac:dyDescent="0.25">
      <c r="A564" s="421"/>
      <c r="B564" s="115">
        <v>3</v>
      </c>
      <c r="C564" s="133" t="s">
        <v>270</v>
      </c>
      <c r="D564" s="249"/>
      <c r="E564" s="422" t="s">
        <v>7</v>
      </c>
      <c r="F564" s="616" t="s">
        <v>7</v>
      </c>
      <c r="G564" s="60"/>
      <c r="H564" s="561"/>
      <c r="I564" s="502"/>
    </row>
    <row r="565" spans="1:9" ht="16" customHeight="1" x14ac:dyDescent="0.25">
      <c r="A565" s="421"/>
      <c r="B565" s="115">
        <v>4</v>
      </c>
      <c r="C565" s="133" t="s">
        <v>269</v>
      </c>
      <c r="D565" s="249"/>
      <c r="E565" s="396" t="s">
        <v>7</v>
      </c>
      <c r="F565" s="616" t="s">
        <v>7</v>
      </c>
      <c r="G565" s="60"/>
      <c r="H565" s="561"/>
      <c r="I565" s="502"/>
    </row>
    <row r="566" spans="1:9" ht="16" customHeight="1" x14ac:dyDescent="0.25">
      <c r="A566" s="421"/>
      <c r="B566" s="115">
        <v>5</v>
      </c>
      <c r="C566" s="764" t="s">
        <v>909</v>
      </c>
      <c r="D566" s="249"/>
      <c r="E566" s="396" t="s">
        <v>7</v>
      </c>
      <c r="F566" s="396" t="s">
        <v>7</v>
      </c>
      <c r="G566" s="60"/>
      <c r="H566" s="561"/>
      <c r="I566" s="502"/>
    </row>
    <row r="567" spans="1:9" ht="16" customHeight="1" x14ac:dyDescent="0.25">
      <c r="A567" s="419"/>
      <c r="B567" s="116">
        <v>6</v>
      </c>
      <c r="C567" s="211" t="s">
        <v>338</v>
      </c>
      <c r="D567" s="423"/>
      <c r="E567" s="396" t="s">
        <v>7</v>
      </c>
      <c r="F567" s="396" t="s">
        <v>7</v>
      </c>
      <c r="G567" s="60"/>
      <c r="H567" s="561"/>
      <c r="I567" s="502"/>
    </row>
    <row r="568" spans="1:9" ht="16" customHeight="1" x14ac:dyDescent="0.25">
      <c r="A568" s="615" t="s">
        <v>413</v>
      </c>
      <c r="B568" s="179" t="s">
        <v>307</v>
      </c>
      <c r="C568" s="302"/>
      <c r="D568" s="169"/>
      <c r="E568" s="420" t="s">
        <v>7</v>
      </c>
      <c r="F568" s="616" t="s">
        <v>7</v>
      </c>
      <c r="G568" s="60"/>
      <c r="H568" s="561"/>
      <c r="I568" s="502"/>
    </row>
    <row r="569" spans="1:9" ht="32" customHeight="1" x14ac:dyDescent="0.25">
      <c r="A569" s="615" t="s">
        <v>414</v>
      </c>
      <c r="B569" s="902" t="s">
        <v>898</v>
      </c>
      <c r="C569" s="902"/>
      <c r="D569" s="903"/>
      <c r="E569" s="420" t="s">
        <v>7</v>
      </c>
      <c r="F569" s="616" t="s">
        <v>7</v>
      </c>
      <c r="G569" s="60"/>
      <c r="H569" s="561"/>
      <c r="I569" s="502"/>
    </row>
    <row r="570" spans="1:9" ht="32" customHeight="1" x14ac:dyDescent="0.25">
      <c r="A570" s="419" t="s">
        <v>415</v>
      </c>
      <c r="B570" s="860" t="s">
        <v>677</v>
      </c>
      <c r="C570" s="860"/>
      <c r="D570" s="861"/>
      <c r="E570" s="394" t="s">
        <v>7</v>
      </c>
      <c r="F570" s="616" t="s">
        <v>7</v>
      </c>
      <c r="G570" s="60"/>
      <c r="H570" s="561"/>
      <c r="I570" s="502"/>
    </row>
    <row r="571" spans="1:9" ht="16" customHeight="1" x14ac:dyDescent="0.25">
      <c r="A571" s="130" t="s">
        <v>416</v>
      </c>
      <c r="B571" s="297" t="s">
        <v>339</v>
      </c>
      <c r="C571" s="302"/>
      <c r="D571" s="670"/>
      <c r="E571" s="396" t="s">
        <v>7</v>
      </c>
      <c r="F571" s="396" t="s">
        <v>7</v>
      </c>
      <c r="G571" s="60"/>
      <c r="H571" s="561"/>
      <c r="I571" s="502"/>
    </row>
    <row r="572" spans="1:9" ht="16" customHeight="1" x14ac:dyDescent="0.25">
      <c r="A572" s="130" t="s">
        <v>417</v>
      </c>
      <c r="B572" s="669" t="s">
        <v>786</v>
      </c>
      <c r="C572" s="305"/>
      <c r="D572" s="305"/>
      <c r="E572" s="396"/>
      <c r="F572" s="396"/>
      <c r="G572" s="60"/>
      <c r="H572" s="561"/>
      <c r="I572" s="502"/>
    </row>
    <row r="573" spans="1:9" ht="16" customHeight="1" x14ac:dyDescent="0.25">
      <c r="A573" s="130" t="s">
        <v>418</v>
      </c>
      <c r="B573" s="209" t="s">
        <v>240</v>
      </c>
      <c r="C573" s="209"/>
      <c r="D573" s="242"/>
      <c r="E573" s="396" t="s">
        <v>7</v>
      </c>
      <c r="F573" s="616" t="s">
        <v>7</v>
      </c>
      <c r="G573" s="60"/>
      <c r="H573" s="561"/>
      <c r="I573" s="502"/>
    </row>
    <row r="574" spans="1:9" ht="16" customHeight="1" x14ac:dyDescent="0.25">
      <c r="A574" s="615" t="s">
        <v>419</v>
      </c>
      <c r="B574" s="209" t="s">
        <v>241</v>
      </c>
      <c r="C574" s="209"/>
      <c r="D574" s="242"/>
      <c r="E574" s="396" t="s">
        <v>7</v>
      </c>
      <c r="F574" s="616" t="s">
        <v>7</v>
      </c>
      <c r="G574" s="60"/>
      <c r="H574" s="561"/>
      <c r="I574" s="502"/>
    </row>
    <row r="575" spans="1:9" s="142" customFormat="1" ht="18" customHeight="1" x14ac:dyDescent="0.35">
      <c r="A575" s="227" t="s">
        <v>115</v>
      </c>
      <c r="B575" s="228"/>
      <c r="C575" s="228"/>
      <c r="D575" s="228"/>
      <c r="E575" s="228"/>
      <c r="F575" s="228"/>
      <c r="G575" s="229"/>
      <c r="H575" s="709"/>
      <c r="I575" s="710"/>
    </row>
    <row r="576" spans="1:9" ht="16" customHeight="1" x14ac:dyDescent="0.25">
      <c r="A576" s="615" t="s">
        <v>420</v>
      </c>
      <c r="B576" s="297" t="s">
        <v>488</v>
      </c>
      <c r="C576" s="277"/>
      <c r="D576" s="210"/>
      <c r="E576" s="170">
        <v>1</v>
      </c>
      <c r="F576" s="59"/>
      <c r="G576" s="60"/>
      <c r="H576" s="561"/>
      <c r="I576" s="502"/>
    </row>
    <row r="577" spans="1:9" ht="16" customHeight="1" x14ac:dyDescent="0.25">
      <c r="A577" s="419" t="s">
        <v>788</v>
      </c>
      <c r="B577" s="1019" t="s">
        <v>787</v>
      </c>
      <c r="C577" s="981"/>
      <c r="D577" s="982"/>
      <c r="E577" s="170">
        <v>2</v>
      </c>
      <c r="F577" s="59"/>
      <c r="G577" s="60"/>
      <c r="H577" s="561"/>
      <c r="I577" s="502"/>
    </row>
    <row r="578" spans="1:9" ht="16" customHeight="1" x14ac:dyDescent="0.25">
      <c r="A578" s="388">
        <v>4.1100000000000003</v>
      </c>
      <c r="B578" s="179" t="s">
        <v>503</v>
      </c>
      <c r="C578" s="318"/>
      <c r="D578" s="114"/>
      <c r="E578" s="193">
        <v>3</v>
      </c>
      <c r="F578" s="59"/>
      <c r="G578" s="60"/>
      <c r="H578" s="561"/>
      <c r="I578" s="502"/>
    </row>
    <row r="579" spans="1:9" ht="32" customHeight="1" x14ac:dyDescent="0.25">
      <c r="A579" s="388">
        <f>A578+0.01</f>
        <v>4.12</v>
      </c>
      <c r="B579" s="1001" t="s">
        <v>163</v>
      </c>
      <c r="C579" s="872"/>
      <c r="D579" s="873"/>
      <c r="E579" s="170">
        <v>2</v>
      </c>
      <c r="F579" s="59"/>
      <c r="G579" s="60"/>
      <c r="H579" s="561"/>
      <c r="I579" s="502"/>
    </row>
    <row r="580" spans="1:9" ht="32" customHeight="1" x14ac:dyDescent="0.25">
      <c r="A580" s="388">
        <f>A579+0.01</f>
        <v>4.13</v>
      </c>
      <c r="B580" s="860" t="s">
        <v>164</v>
      </c>
      <c r="C580" s="860"/>
      <c r="D580" s="861"/>
      <c r="E580" s="170">
        <v>1</v>
      </c>
      <c r="F580" s="59"/>
      <c r="G580" s="60"/>
      <c r="H580" s="561"/>
      <c r="I580" s="502"/>
    </row>
    <row r="581" spans="1:9" ht="16" customHeight="1" x14ac:dyDescent="0.25">
      <c r="A581" s="388">
        <f>A580+0.01</f>
        <v>4.1399999999999997</v>
      </c>
      <c r="B581" s="860" t="s">
        <v>793</v>
      </c>
      <c r="C581" s="860"/>
      <c r="D581" s="861"/>
      <c r="E581" s="321">
        <v>1</v>
      </c>
      <c r="F581" s="59"/>
      <c r="G581" s="60"/>
      <c r="H581" s="561"/>
      <c r="I581" s="502"/>
    </row>
    <row r="582" spans="1:9" s="142" customFormat="1" ht="18" customHeight="1" x14ac:dyDescent="0.35">
      <c r="A582" s="634" t="s">
        <v>137</v>
      </c>
      <c r="B582" s="635"/>
      <c r="C582" s="635"/>
      <c r="D582" s="635"/>
      <c r="E582" s="635"/>
      <c r="F582" s="635"/>
      <c r="G582" s="636"/>
      <c r="H582" s="718"/>
      <c r="I582" s="719"/>
    </row>
    <row r="583" spans="1:9" ht="16" customHeight="1" x14ac:dyDescent="0.25">
      <c r="A583" s="386">
        <f>A581+0.01</f>
        <v>4.1499999999999995</v>
      </c>
      <c r="B583" s="132" t="s">
        <v>68</v>
      </c>
      <c r="C583" s="334"/>
      <c r="E583" s="865" t="s">
        <v>34</v>
      </c>
      <c r="F583" s="866"/>
      <c r="G583" s="867"/>
      <c r="H583" s="561"/>
      <c r="I583" s="502"/>
    </row>
    <row r="584" spans="1:9" ht="16" customHeight="1" x14ac:dyDescent="0.25">
      <c r="A584" s="424"/>
      <c r="B584" s="115">
        <v>1</v>
      </c>
      <c r="C584" s="133" t="s">
        <v>265</v>
      </c>
      <c r="D584" s="305"/>
      <c r="E584" s="170">
        <v>1</v>
      </c>
      <c r="F584" s="59"/>
      <c r="G584" s="60"/>
      <c r="H584" s="561"/>
      <c r="I584" s="502"/>
    </row>
    <row r="585" spans="1:9" ht="16" customHeight="1" x14ac:dyDescent="0.25">
      <c r="A585" s="425"/>
      <c r="B585" s="115">
        <v>2</v>
      </c>
      <c r="C585" s="317" t="s">
        <v>475</v>
      </c>
      <c r="D585" s="318"/>
      <c r="E585" s="170">
        <v>1</v>
      </c>
      <c r="F585" s="59"/>
      <c r="G585" s="60"/>
      <c r="H585" s="561"/>
      <c r="I585" s="502"/>
    </row>
    <row r="586" spans="1:9" ht="16" customHeight="1" x14ac:dyDescent="0.25">
      <c r="A586" s="388">
        <f>A583+0.01</f>
        <v>4.1599999999999993</v>
      </c>
      <c r="B586" s="117" t="s">
        <v>59</v>
      </c>
      <c r="C586" s="232"/>
      <c r="D586" s="233"/>
      <c r="E586" s="321">
        <v>1</v>
      </c>
      <c r="F586" s="59"/>
      <c r="G586" s="60"/>
      <c r="H586" s="561"/>
      <c r="I586" s="502"/>
    </row>
    <row r="587" spans="1:9" ht="16" customHeight="1" thickBot="1" x14ac:dyDescent="0.3">
      <c r="A587" s="426">
        <f>A586+0.01</f>
        <v>4.169999999999999</v>
      </c>
      <c r="B587" s="1009" t="s">
        <v>910</v>
      </c>
      <c r="C587" s="1009"/>
      <c r="D587" s="1010"/>
      <c r="E587" s="377">
        <v>1</v>
      </c>
      <c r="F587" s="65"/>
      <c r="G587" s="66"/>
      <c r="H587" s="561"/>
      <c r="I587" s="502"/>
    </row>
    <row r="588" spans="1:9" s="142" customFormat="1" ht="18" customHeight="1" x14ac:dyDescent="0.35">
      <c r="A588" s="310" t="s">
        <v>9</v>
      </c>
      <c r="B588" s="311"/>
      <c r="C588" s="311"/>
      <c r="D588" s="311"/>
      <c r="E588" s="311"/>
      <c r="F588" s="311"/>
      <c r="G588" s="312"/>
      <c r="H588" s="699"/>
      <c r="I588" s="700"/>
    </row>
    <row r="589" spans="1:9" ht="16" customHeight="1" x14ac:dyDescent="0.25">
      <c r="A589" s="662" t="s">
        <v>678</v>
      </c>
      <c r="B589" s="665" t="s">
        <v>785</v>
      </c>
      <c r="C589" s="232"/>
      <c r="D589" s="233"/>
      <c r="E589" s="865" t="s">
        <v>277</v>
      </c>
      <c r="F589" s="866"/>
      <c r="G589" s="867"/>
      <c r="H589" s="772"/>
      <c r="I589" s="502"/>
    </row>
    <row r="590" spans="1:9" ht="16" customHeight="1" x14ac:dyDescent="0.25">
      <c r="A590" s="664"/>
      <c r="B590" s="115" t="s">
        <v>13</v>
      </c>
      <c r="C590" s="667" t="s">
        <v>783</v>
      </c>
      <c r="D590" s="334"/>
      <c r="E590" s="165">
        <v>1</v>
      </c>
      <c r="F590" s="841"/>
      <c r="G590" s="846"/>
      <c r="H590" s="561"/>
      <c r="I590" s="502"/>
    </row>
    <row r="591" spans="1:9" ht="16" customHeight="1" x14ac:dyDescent="0.25">
      <c r="A591" s="663"/>
      <c r="B591" s="116" t="s">
        <v>14</v>
      </c>
      <c r="C591" s="666" t="s">
        <v>784</v>
      </c>
      <c r="D591" s="336"/>
      <c r="E591" s="165">
        <v>2</v>
      </c>
      <c r="F591" s="842"/>
      <c r="G591" s="848"/>
      <c r="H591" s="561"/>
      <c r="I591" s="502"/>
    </row>
    <row r="592" spans="1:9" ht="16" customHeight="1" x14ac:dyDescent="0.25">
      <c r="A592" s="659" t="s">
        <v>789</v>
      </c>
      <c r="B592" s="661" t="s">
        <v>794</v>
      </c>
      <c r="C592" s="660"/>
      <c r="D592" s="210"/>
      <c r="E592" s="165">
        <v>2</v>
      </c>
      <c r="F592" s="59"/>
      <c r="G592" s="60"/>
      <c r="H592" s="561"/>
      <c r="I592" s="502"/>
    </row>
    <row r="593" spans="1:9" ht="16" customHeight="1" x14ac:dyDescent="0.25">
      <c r="A593" s="388" t="s">
        <v>790</v>
      </c>
      <c r="B593" s="607" t="s">
        <v>682</v>
      </c>
      <c r="C593" s="277"/>
      <c r="D593" s="210"/>
      <c r="E593" s="165">
        <v>2</v>
      </c>
      <c r="F593" s="59"/>
      <c r="G593" s="60"/>
      <c r="H593" s="561"/>
      <c r="I593" s="502"/>
    </row>
    <row r="594" spans="1:9" ht="16" customHeight="1" x14ac:dyDescent="0.25">
      <c r="A594" s="388" t="s">
        <v>791</v>
      </c>
      <c r="B594" s="179" t="s">
        <v>680</v>
      </c>
      <c r="C594" s="277"/>
      <c r="D594" s="210"/>
      <c r="E594" s="170">
        <v>3</v>
      </c>
      <c r="F594" s="59"/>
      <c r="G594" s="60"/>
      <c r="H594" s="561"/>
      <c r="I594" s="502"/>
    </row>
    <row r="595" spans="1:9" ht="16" customHeight="1" x14ac:dyDescent="0.25">
      <c r="A595" s="388" t="s">
        <v>792</v>
      </c>
      <c r="B595" s="167" t="s">
        <v>679</v>
      </c>
      <c r="C595" s="211"/>
      <c r="D595" s="277"/>
      <c r="E595" s="193">
        <v>5</v>
      </c>
      <c r="F595" s="59"/>
      <c r="G595" s="60"/>
      <c r="H595" s="561"/>
      <c r="I595" s="502"/>
    </row>
    <row r="596" spans="1:9" ht="16" customHeight="1" x14ac:dyDescent="0.25">
      <c r="A596" s="389" t="s">
        <v>795</v>
      </c>
      <c r="B596" s="167" t="s">
        <v>681</v>
      </c>
      <c r="C596" s="336"/>
      <c r="D596" s="211"/>
      <c r="E596" s="193">
        <v>1</v>
      </c>
      <c r="F596" s="59"/>
      <c r="G596" s="60"/>
      <c r="H596" s="561"/>
      <c r="I596" s="502"/>
    </row>
    <row r="597" spans="1:9" s="142" customFormat="1" ht="18" customHeight="1" x14ac:dyDescent="0.35">
      <c r="A597" s="668" t="s">
        <v>132</v>
      </c>
      <c r="B597" s="144"/>
      <c r="C597" s="144"/>
      <c r="D597" s="144"/>
      <c r="E597" s="144"/>
      <c r="F597" s="144"/>
      <c r="G597" s="145"/>
      <c r="H597" s="697"/>
      <c r="I597" s="698"/>
    </row>
    <row r="598" spans="1:9" s="142" customFormat="1" ht="18" customHeight="1" x14ac:dyDescent="0.35">
      <c r="A598" s="345" t="s">
        <v>8</v>
      </c>
      <c r="B598" s="181"/>
      <c r="C598" s="181"/>
      <c r="D598" s="181"/>
      <c r="E598" s="181"/>
      <c r="F598" s="181"/>
      <c r="G598" s="266"/>
      <c r="H598" s="701"/>
      <c r="I598" s="702"/>
    </row>
    <row r="599" spans="1:9" ht="16" customHeight="1" x14ac:dyDescent="0.25">
      <c r="A599" s="393">
        <v>5</v>
      </c>
      <c r="B599" s="179" t="s">
        <v>911</v>
      </c>
      <c r="C599" s="125"/>
      <c r="D599" s="125"/>
      <c r="E599" s="396" t="s">
        <v>7</v>
      </c>
      <c r="F599" s="185" t="s">
        <v>7</v>
      </c>
      <c r="G599" s="60"/>
      <c r="H599" s="561"/>
      <c r="I599" s="502"/>
    </row>
    <row r="600" spans="1:9" ht="16" customHeight="1" x14ac:dyDescent="0.25">
      <c r="A600" s="393">
        <v>5.0999999999999996</v>
      </c>
      <c r="B600" s="179" t="s">
        <v>165</v>
      </c>
      <c r="C600" s="125"/>
      <c r="D600" s="125"/>
      <c r="E600" s="396" t="s">
        <v>7</v>
      </c>
      <c r="F600" s="185" t="s">
        <v>7</v>
      </c>
      <c r="G600" s="60"/>
      <c r="H600" s="561"/>
      <c r="I600" s="502"/>
    </row>
    <row r="601" spans="1:9" ht="107" customHeight="1" x14ac:dyDescent="0.25">
      <c r="A601" s="381">
        <f>A600+0.1</f>
        <v>5.1999999999999993</v>
      </c>
      <c r="B601" s="117" t="s">
        <v>908</v>
      </c>
      <c r="C601" s="304"/>
      <c r="D601" s="305"/>
      <c r="E601" s="939" t="s">
        <v>7</v>
      </c>
      <c r="F601" s="941" t="s">
        <v>7</v>
      </c>
      <c r="G601" s="846"/>
      <c r="H601" s="561"/>
      <c r="I601" s="502"/>
    </row>
    <row r="602" spans="1:9" ht="16" customHeight="1" x14ac:dyDescent="0.25">
      <c r="A602" s="382"/>
      <c r="B602" s="167" t="s">
        <v>912</v>
      </c>
      <c r="C602" s="318"/>
      <c r="D602" s="318"/>
      <c r="E602" s="940"/>
      <c r="F602" s="942"/>
      <c r="G602" s="848"/>
      <c r="H602" s="561"/>
      <c r="I602" s="502"/>
    </row>
    <row r="603" spans="1:9" s="142" customFormat="1" ht="18" customHeight="1" x14ac:dyDescent="0.35">
      <c r="A603" s="146" t="s">
        <v>9</v>
      </c>
      <c r="B603" s="147"/>
      <c r="C603" s="147"/>
      <c r="D603" s="147"/>
      <c r="E603" s="147"/>
      <c r="F603" s="147"/>
      <c r="G603" s="148"/>
      <c r="H603" s="699"/>
      <c r="I603" s="700"/>
    </row>
    <row r="604" spans="1:9" ht="15" customHeight="1" x14ac:dyDescent="0.25">
      <c r="A604" s="127">
        <f>A601+0.1</f>
        <v>5.2999999999999989</v>
      </c>
      <c r="B604" s="128" t="s">
        <v>756</v>
      </c>
      <c r="C604" s="233"/>
      <c r="D604" s="233"/>
      <c r="E604" s="874">
        <v>2</v>
      </c>
      <c r="F604" s="841"/>
      <c r="G604" s="875"/>
      <c r="H604" s="561"/>
      <c r="I604" s="502"/>
    </row>
    <row r="605" spans="1:9" ht="80" customHeight="1" x14ac:dyDescent="0.25">
      <c r="A605" s="382"/>
      <c r="B605" s="630"/>
      <c r="C605" s="178"/>
      <c r="D605" s="175"/>
      <c r="E605" s="865"/>
      <c r="F605" s="842"/>
      <c r="G605" s="876"/>
      <c r="H605" s="561"/>
      <c r="I605" s="502"/>
    </row>
    <row r="606" spans="1:9" ht="16" customHeight="1" x14ac:dyDescent="0.25">
      <c r="A606" s="381" t="s">
        <v>752</v>
      </c>
      <c r="B606" s="631" t="s">
        <v>754</v>
      </c>
      <c r="C606" s="151"/>
      <c r="D606" s="151"/>
      <c r="E606" s="240">
        <v>3</v>
      </c>
      <c r="F606" s="61"/>
      <c r="G606" s="62"/>
      <c r="H606" s="561"/>
      <c r="I606" s="502"/>
    </row>
    <row r="607" spans="1:9" ht="16" customHeight="1" x14ac:dyDescent="0.25">
      <c r="A607" s="230" t="s">
        <v>753</v>
      </c>
      <c r="B607" s="632" t="s">
        <v>757</v>
      </c>
      <c r="C607" s="128"/>
      <c r="D607" s="128"/>
      <c r="E607" s="862" t="s">
        <v>30</v>
      </c>
      <c r="F607" s="863"/>
      <c r="G607" s="864"/>
      <c r="H607" s="772" t="s">
        <v>953</v>
      </c>
      <c r="I607" s="502"/>
    </row>
    <row r="608" spans="1:9" ht="16" customHeight="1" x14ac:dyDescent="0.25">
      <c r="A608" s="429"/>
      <c r="B608" s="115" t="s">
        <v>13</v>
      </c>
      <c r="C608" s="133" t="s">
        <v>340</v>
      </c>
      <c r="E608" s="154">
        <v>4</v>
      </c>
      <c r="F608" s="841"/>
      <c r="G608" s="846"/>
      <c r="H608" s="561"/>
      <c r="I608" s="502"/>
    </row>
    <row r="609" spans="1:9" ht="16" customHeight="1" x14ac:dyDescent="0.25">
      <c r="A609" s="429"/>
      <c r="B609" s="115" t="s">
        <v>14</v>
      </c>
      <c r="C609" s="151" t="s">
        <v>755</v>
      </c>
      <c r="D609" s="151"/>
      <c r="E609" s="157">
        <v>4</v>
      </c>
      <c r="F609" s="842"/>
      <c r="G609" s="848"/>
      <c r="H609" s="561"/>
      <c r="I609" s="502"/>
    </row>
    <row r="610" spans="1:9" ht="16" customHeight="1" x14ac:dyDescent="0.25">
      <c r="A610" s="393" t="s">
        <v>913</v>
      </c>
      <c r="B610" s="430" t="s">
        <v>166</v>
      </c>
      <c r="C610" s="209"/>
      <c r="D610" s="209"/>
      <c r="E610" s="154">
        <v>2</v>
      </c>
      <c r="F610" s="59"/>
      <c r="G610" s="60"/>
      <c r="H610" s="561"/>
      <c r="I610" s="502"/>
    </row>
    <row r="611" spans="1:9" s="142" customFormat="1" ht="18" customHeight="1" x14ac:dyDescent="0.35">
      <c r="A611" s="143" t="s">
        <v>167</v>
      </c>
      <c r="B611" s="144"/>
      <c r="C611" s="144"/>
      <c r="D611" s="144"/>
      <c r="E611" s="144"/>
      <c r="F611" s="144"/>
      <c r="G611" s="145"/>
      <c r="H611" s="697"/>
      <c r="I611" s="698"/>
    </row>
    <row r="612" spans="1:9" s="142" customFormat="1" ht="18" customHeight="1" x14ac:dyDescent="0.35">
      <c r="A612" s="180" t="s">
        <v>8</v>
      </c>
      <c r="B612" s="181"/>
      <c r="C612" s="181"/>
      <c r="D612" s="181"/>
      <c r="E612" s="181"/>
      <c r="F612" s="181"/>
      <c r="G612" s="266"/>
      <c r="H612" s="701"/>
      <c r="I612" s="702"/>
    </row>
    <row r="613" spans="1:9" ht="31" customHeight="1" x14ac:dyDescent="0.25">
      <c r="A613" s="393">
        <v>6</v>
      </c>
      <c r="B613" s="961" t="s">
        <v>950</v>
      </c>
      <c r="C613" s="961"/>
      <c r="D613" s="962"/>
      <c r="E613" s="396" t="s">
        <v>7</v>
      </c>
      <c r="F613" s="185" t="s">
        <v>7</v>
      </c>
      <c r="G613" s="60"/>
      <c r="H613" s="561"/>
      <c r="I613" s="502"/>
    </row>
    <row r="614" spans="1:9" ht="32" customHeight="1" x14ac:dyDescent="0.25">
      <c r="A614" s="393">
        <f>A613+0.1</f>
        <v>6.1</v>
      </c>
      <c r="B614" s="860" t="s">
        <v>768</v>
      </c>
      <c r="C614" s="860"/>
      <c r="D614" s="861"/>
      <c r="E614" s="396" t="s">
        <v>7</v>
      </c>
      <c r="F614" s="185" t="s">
        <v>7</v>
      </c>
      <c r="G614" s="60"/>
      <c r="H614" s="561"/>
      <c r="I614" s="502"/>
    </row>
    <row r="615" spans="1:9" ht="32" customHeight="1" x14ac:dyDescent="0.25">
      <c r="A615" s="393">
        <f>A614+0.1</f>
        <v>6.1999999999999993</v>
      </c>
      <c r="B615" s="860" t="s">
        <v>767</v>
      </c>
      <c r="C615" s="860"/>
      <c r="D615" s="861"/>
      <c r="E615" s="422" t="s">
        <v>7</v>
      </c>
      <c r="F615" s="273" t="s">
        <v>7</v>
      </c>
      <c r="G615" s="60"/>
      <c r="H615" s="561"/>
      <c r="I615" s="502"/>
    </row>
    <row r="616" spans="1:9" ht="32" customHeight="1" x14ac:dyDescent="0.25">
      <c r="A616" s="381" t="s">
        <v>507</v>
      </c>
      <c r="B616" s="860" t="s">
        <v>766</v>
      </c>
      <c r="C616" s="860"/>
      <c r="D616" s="861"/>
      <c r="E616" s="422" t="s">
        <v>7</v>
      </c>
      <c r="F616" s="273" t="s">
        <v>7</v>
      </c>
      <c r="G616" s="60"/>
      <c r="H616" s="561"/>
      <c r="I616" s="502"/>
    </row>
    <row r="617" spans="1:9" s="142" customFormat="1" ht="18" customHeight="1" x14ac:dyDescent="0.35">
      <c r="A617" s="146" t="s">
        <v>9</v>
      </c>
      <c r="B617" s="147"/>
      <c r="C617" s="147"/>
      <c r="D617" s="147"/>
      <c r="E617" s="147"/>
      <c r="F617" s="147"/>
      <c r="G617" s="148"/>
      <c r="H617" s="699"/>
      <c r="I617" s="700"/>
    </row>
    <row r="618" spans="1:9" ht="16" customHeight="1" x14ac:dyDescent="0.25">
      <c r="A618" s="127" t="s">
        <v>133</v>
      </c>
      <c r="B618" s="632" t="s">
        <v>761</v>
      </c>
      <c r="C618" s="428"/>
      <c r="D618" s="428"/>
      <c r="E618" s="862" t="s">
        <v>34</v>
      </c>
      <c r="F618" s="863"/>
      <c r="G618" s="864"/>
      <c r="H618" s="561"/>
      <c r="I618" s="502"/>
    </row>
    <row r="619" spans="1:9" ht="16" customHeight="1" x14ac:dyDescent="0.25">
      <c r="A619" s="381"/>
      <c r="B619" s="115">
        <v>1</v>
      </c>
      <c r="C619" s="631" t="s">
        <v>762</v>
      </c>
      <c r="D619" s="349"/>
      <c r="E619" s="154">
        <v>1</v>
      </c>
      <c r="F619" s="59"/>
      <c r="G619" s="60"/>
      <c r="H619" s="561"/>
      <c r="I619" s="502"/>
    </row>
    <row r="620" spans="1:9" ht="32" customHeight="1" x14ac:dyDescent="0.25">
      <c r="A620" s="381"/>
      <c r="B620" s="115">
        <v>2</v>
      </c>
      <c r="C620" s="858" t="s">
        <v>763</v>
      </c>
      <c r="D620" s="956"/>
      <c r="E620" s="154">
        <v>1</v>
      </c>
      <c r="F620" s="59"/>
      <c r="G620" s="60"/>
      <c r="H620" s="561"/>
      <c r="I620" s="502"/>
    </row>
    <row r="621" spans="1:9" ht="32" customHeight="1" x14ac:dyDescent="0.25">
      <c r="A621" s="381"/>
      <c r="B621" s="115">
        <v>3</v>
      </c>
      <c r="C621" s="957" t="s">
        <v>764</v>
      </c>
      <c r="D621" s="958"/>
      <c r="E621" s="154">
        <v>1</v>
      </c>
      <c r="F621" s="604"/>
      <c r="G621" s="60"/>
      <c r="H621" s="561"/>
      <c r="I621" s="502"/>
    </row>
    <row r="622" spans="1:9" ht="16" customHeight="1" x14ac:dyDescent="0.25">
      <c r="A622" s="127" t="s">
        <v>760</v>
      </c>
      <c r="B622" s="117" t="s">
        <v>138</v>
      </c>
      <c r="C622" s="117"/>
      <c r="D622" s="428"/>
      <c r="E622" s="862" t="s">
        <v>30</v>
      </c>
      <c r="F622" s="863"/>
      <c r="G622" s="864"/>
      <c r="H622" s="772"/>
      <c r="I622" s="502"/>
    </row>
    <row r="623" spans="1:9" ht="32" customHeight="1" x14ac:dyDescent="0.25">
      <c r="A623" s="381"/>
      <c r="B623" s="427" t="s">
        <v>13</v>
      </c>
      <c r="C623" s="858" t="s">
        <v>759</v>
      </c>
      <c r="D623" s="859"/>
      <c r="E623" s="154">
        <v>2</v>
      </c>
      <c r="F623" s="841"/>
      <c r="G623" s="846"/>
      <c r="H623" s="561"/>
      <c r="I623" s="502"/>
    </row>
    <row r="624" spans="1:9" ht="16" customHeight="1" x14ac:dyDescent="0.25">
      <c r="A624" s="381"/>
      <c r="B624" s="427" t="s">
        <v>949</v>
      </c>
      <c r="C624" s="631" t="s">
        <v>758</v>
      </c>
      <c r="D624" s="349"/>
      <c r="E624" s="154">
        <v>1</v>
      </c>
      <c r="F624" s="842"/>
      <c r="G624" s="848"/>
      <c r="H624" s="561"/>
      <c r="I624" s="502"/>
    </row>
    <row r="625" spans="1:9" s="142" customFormat="1" ht="18" customHeight="1" x14ac:dyDescent="0.35">
      <c r="A625" s="143" t="s">
        <v>134</v>
      </c>
      <c r="B625" s="144"/>
      <c r="C625" s="144"/>
      <c r="D625" s="144"/>
      <c r="E625" s="144"/>
      <c r="F625" s="144"/>
      <c r="G625" s="145"/>
      <c r="H625" s="697"/>
      <c r="I625" s="698"/>
    </row>
    <row r="626" spans="1:9" s="142" customFormat="1" ht="18" customHeight="1" x14ac:dyDescent="0.35">
      <c r="A626" s="146" t="s">
        <v>9</v>
      </c>
      <c r="B626" s="147"/>
      <c r="C626" s="147"/>
      <c r="D626" s="147"/>
      <c r="E626" s="147"/>
      <c r="F626" s="147"/>
      <c r="G626" s="148"/>
      <c r="H626" s="699"/>
      <c r="I626" s="700"/>
    </row>
    <row r="627" spans="1:9" s="142" customFormat="1" ht="16" customHeight="1" x14ac:dyDescent="0.35">
      <c r="A627" s="127" t="s">
        <v>772</v>
      </c>
      <c r="B627" s="632" t="s">
        <v>769</v>
      </c>
      <c r="C627" s="428"/>
      <c r="D627" s="428"/>
      <c r="E627" s="862" t="s">
        <v>34</v>
      </c>
      <c r="F627" s="863"/>
      <c r="G627" s="864"/>
      <c r="H627" s="561"/>
      <c r="I627" s="503"/>
    </row>
    <row r="628" spans="1:9" s="142" customFormat="1" ht="16" customHeight="1" x14ac:dyDescent="0.35">
      <c r="A628" s="381"/>
      <c r="B628" s="115">
        <v>1</v>
      </c>
      <c r="C628" s="671" t="s">
        <v>796</v>
      </c>
      <c r="D628" s="349"/>
      <c r="E628" s="154">
        <v>1</v>
      </c>
      <c r="F628" s="59"/>
      <c r="G628" s="60"/>
      <c r="H628" s="561"/>
      <c r="I628" s="503"/>
    </row>
    <row r="629" spans="1:9" s="142" customFormat="1" ht="16" customHeight="1" x14ac:dyDescent="0.35">
      <c r="A629" s="381"/>
      <c r="B629" s="115">
        <v>2</v>
      </c>
      <c r="C629" s="858" t="s">
        <v>770</v>
      </c>
      <c r="D629" s="956"/>
      <c r="E629" s="154">
        <v>1</v>
      </c>
      <c r="F629" s="59"/>
      <c r="G629" s="60"/>
      <c r="H629" s="561"/>
      <c r="I629" s="503"/>
    </row>
    <row r="630" spans="1:9" s="142" customFormat="1" ht="32" customHeight="1" x14ac:dyDescent="0.35">
      <c r="A630" s="381"/>
      <c r="B630" s="115">
        <v>3</v>
      </c>
      <c r="C630" s="858" t="s">
        <v>771</v>
      </c>
      <c r="D630" s="956"/>
      <c r="E630" s="154">
        <v>1</v>
      </c>
      <c r="F630" s="59"/>
      <c r="G630" s="60"/>
      <c r="H630" s="561"/>
      <c r="I630" s="503"/>
    </row>
    <row r="631" spans="1:9" s="142" customFormat="1" ht="16" customHeight="1" x14ac:dyDescent="0.35">
      <c r="A631" s="381"/>
      <c r="B631" s="115">
        <v>4</v>
      </c>
      <c r="C631" s="959" t="s">
        <v>903</v>
      </c>
      <c r="D631" s="960"/>
      <c r="E631" s="154">
        <v>1</v>
      </c>
      <c r="F631" s="59"/>
      <c r="G631" s="60"/>
      <c r="H631" s="561"/>
      <c r="I631" s="503"/>
    </row>
    <row r="632" spans="1:9" ht="16" customHeight="1" x14ac:dyDescent="0.25">
      <c r="A632" s="127" t="s">
        <v>765</v>
      </c>
      <c r="B632" s="117" t="s">
        <v>773</v>
      </c>
      <c r="C632" s="117"/>
      <c r="D632" s="428"/>
      <c r="E632" s="862" t="s">
        <v>30</v>
      </c>
      <c r="F632" s="863"/>
      <c r="G632" s="864"/>
      <c r="H632" s="772"/>
      <c r="I632" s="502"/>
    </row>
    <row r="633" spans="1:9" ht="32" customHeight="1" x14ac:dyDescent="0.25">
      <c r="A633" s="381"/>
      <c r="B633" s="427" t="s">
        <v>13</v>
      </c>
      <c r="C633" s="858" t="s">
        <v>759</v>
      </c>
      <c r="D633" s="859"/>
      <c r="E633" s="154">
        <v>2</v>
      </c>
      <c r="F633" s="841"/>
      <c r="G633" s="846"/>
      <c r="H633" s="561"/>
      <c r="I633" s="502"/>
    </row>
    <row r="634" spans="1:9" ht="16" customHeight="1" x14ac:dyDescent="0.25">
      <c r="A634" s="633"/>
      <c r="B634" s="427" t="s">
        <v>14</v>
      </c>
      <c r="C634" s="631" t="s">
        <v>758</v>
      </c>
      <c r="D634" s="349"/>
      <c r="E634" s="154">
        <v>1</v>
      </c>
      <c r="F634" s="842"/>
      <c r="G634" s="848"/>
      <c r="H634" s="561"/>
      <c r="I634" s="502"/>
    </row>
    <row r="635" spans="1:9" ht="16" customHeight="1" x14ac:dyDescent="0.25">
      <c r="A635" s="127" t="s">
        <v>341</v>
      </c>
      <c r="B635" s="428" t="s">
        <v>360</v>
      </c>
      <c r="C635" s="428"/>
      <c r="D635" s="428"/>
      <c r="E635" s="862" t="s">
        <v>34</v>
      </c>
      <c r="F635" s="863"/>
      <c r="G635" s="864"/>
      <c r="H635" s="561"/>
      <c r="I635" s="502"/>
    </row>
    <row r="636" spans="1:9" ht="16" customHeight="1" x14ac:dyDescent="0.25">
      <c r="A636" s="381"/>
      <c r="B636" s="115">
        <v>1</v>
      </c>
      <c r="C636" s="970" t="s">
        <v>342</v>
      </c>
      <c r="D636" s="859"/>
      <c r="E636" s="154">
        <v>2</v>
      </c>
      <c r="F636" s="59"/>
      <c r="G636" s="60"/>
      <c r="H636" s="561"/>
      <c r="I636" s="502"/>
    </row>
    <row r="637" spans="1:9" ht="16" customHeight="1" x14ac:dyDescent="0.25">
      <c r="A637" s="381"/>
      <c r="B637" s="115">
        <v>2</v>
      </c>
      <c r="C637" s="970" t="s">
        <v>422</v>
      </c>
      <c r="D637" s="859"/>
      <c r="E637" s="154">
        <v>2</v>
      </c>
      <c r="F637" s="59"/>
      <c r="G637" s="60"/>
      <c r="H637" s="561"/>
      <c r="I637" s="502"/>
    </row>
    <row r="638" spans="1:9" ht="16" customHeight="1" x14ac:dyDescent="0.25">
      <c r="A638" s="382"/>
      <c r="B638" s="116">
        <v>3</v>
      </c>
      <c r="C638" s="971" t="s">
        <v>476</v>
      </c>
      <c r="D638" s="972"/>
      <c r="E638" s="154">
        <v>2</v>
      </c>
      <c r="F638" s="59"/>
      <c r="G638" s="60"/>
      <c r="H638" s="561"/>
      <c r="I638" s="502"/>
    </row>
    <row r="639" spans="1:9" ht="16" customHeight="1" x14ac:dyDescent="0.25">
      <c r="A639" s="393" t="s">
        <v>363</v>
      </c>
      <c r="B639" s="117" t="s">
        <v>122</v>
      </c>
      <c r="C639" s="232"/>
      <c r="D639" s="233"/>
      <c r="E639" s="170">
        <v>2</v>
      </c>
      <c r="F639" s="59"/>
      <c r="G639" s="60"/>
      <c r="H639" s="561"/>
      <c r="I639" s="502"/>
    </row>
    <row r="640" spans="1:9" s="221" customFormat="1" ht="24" customHeight="1" thickBot="1" x14ac:dyDescent="0.4">
      <c r="A640" s="257" t="s">
        <v>243</v>
      </c>
      <c r="B640" s="258"/>
      <c r="C640" s="259"/>
      <c r="D640" s="379"/>
      <c r="E640" s="260"/>
      <c r="F640" s="260">
        <f>SUM(F469:F639)</f>
        <v>0</v>
      </c>
      <c r="G640" s="261">
        <f>SUMIF(G469:G639,"Y",F469:F639)</f>
        <v>0</v>
      </c>
      <c r="H640" s="711"/>
      <c r="I640" s="730"/>
    </row>
    <row r="641" spans="1:9" ht="15" customHeight="1" thickBot="1" x14ac:dyDescent="0.3">
      <c r="A641" s="381"/>
      <c r="B641" s="114"/>
      <c r="E641" s="431"/>
      <c r="F641" s="431"/>
      <c r="G641" s="432"/>
      <c r="H641" s="561"/>
      <c r="I641" s="502"/>
    </row>
    <row r="642" spans="1:9" s="142" customFormat="1" ht="24" customHeight="1" x14ac:dyDescent="0.35">
      <c r="A642" s="433" t="s">
        <v>53</v>
      </c>
      <c r="B642" s="434"/>
      <c r="C642" s="434"/>
      <c r="D642" s="434"/>
      <c r="E642" s="434"/>
      <c r="F642" s="434"/>
      <c r="G642" s="435"/>
      <c r="H642" s="703"/>
      <c r="I642" s="704"/>
    </row>
    <row r="643" spans="1:9" s="142" customFormat="1" ht="18" customHeight="1" x14ac:dyDescent="0.35">
      <c r="A643" s="436" t="s">
        <v>54</v>
      </c>
      <c r="B643" s="437"/>
      <c r="C643" s="437"/>
      <c r="D643" s="437"/>
      <c r="E643" s="437"/>
      <c r="F643" s="437"/>
      <c r="G643" s="438"/>
      <c r="H643" s="697"/>
      <c r="I643" s="698"/>
    </row>
    <row r="644" spans="1:9" s="142" customFormat="1" ht="18" customHeight="1" x14ac:dyDescent="0.35">
      <c r="A644" s="180" t="s">
        <v>8</v>
      </c>
      <c r="B644" s="181"/>
      <c r="C644" s="181"/>
      <c r="D644" s="183"/>
      <c r="E644" s="183"/>
      <c r="F644" s="181"/>
      <c r="G644" s="266"/>
      <c r="H644" s="701"/>
      <c r="I644" s="702"/>
    </row>
    <row r="645" spans="1:9" ht="16" customHeight="1" x14ac:dyDescent="0.25">
      <c r="A645" s="439">
        <v>1</v>
      </c>
      <c r="B645" s="179" t="s">
        <v>511</v>
      </c>
      <c r="C645" s="179"/>
      <c r="D645" s="210"/>
      <c r="E645" s="440" t="s">
        <v>7</v>
      </c>
      <c r="F645" s="335" t="s">
        <v>7</v>
      </c>
      <c r="G645" s="60"/>
      <c r="H645" s="561"/>
      <c r="I645" s="502"/>
    </row>
    <row r="646" spans="1:9" ht="16" customHeight="1" x14ac:dyDescent="0.25">
      <c r="A646" s="439">
        <f>A645+0.1</f>
        <v>1.1000000000000001</v>
      </c>
      <c r="B646" s="179" t="s">
        <v>244</v>
      </c>
      <c r="C646" s="179"/>
      <c r="D646" s="210"/>
      <c r="E646" s="441" t="s">
        <v>7</v>
      </c>
      <c r="F646" s="185" t="s">
        <v>7</v>
      </c>
      <c r="G646" s="60"/>
      <c r="H646" s="561"/>
      <c r="I646" s="502"/>
    </row>
    <row r="647" spans="1:9" ht="16" customHeight="1" x14ac:dyDescent="0.25">
      <c r="A647" s="442">
        <f>A646+0.1</f>
        <v>1.2000000000000002</v>
      </c>
      <c r="B647" s="179" t="s">
        <v>245</v>
      </c>
      <c r="C647" s="179"/>
      <c r="D647" s="210"/>
      <c r="E647" s="394" t="s">
        <v>7</v>
      </c>
      <c r="F647" s="185" t="s">
        <v>7</v>
      </c>
      <c r="G647" s="60"/>
      <c r="H647" s="561"/>
      <c r="I647" s="502"/>
    </row>
    <row r="648" spans="1:9" ht="16" customHeight="1" x14ac:dyDescent="0.25">
      <c r="A648" s="442">
        <f>A647+0.1</f>
        <v>1.3000000000000003</v>
      </c>
      <c r="B648" s="877" t="s">
        <v>644</v>
      </c>
      <c r="C648" s="877"/>
      <c r="D648" s="878"/>
      <c r="E648" s="843" t="s">
        <v>36</v>
      </c>
      <c r="F648" s="844"/>
      <c r="G648" s="845"/>
      <c r="H648" s="561"/>
      <c r="I648" s="502"/>
    </row>
    <row r="649" spans="1:9" ht="16" customHeight="1" x14ac:dyDescent="0.25">
      <c r="A649" s="421"/>
      <c r="B649" s="115">
        <v>1</v>
      </c>
      <c r="C649" s="133" t="s">
        <v>468</v>
      </c>
      <c r="D649" s="249"/>
      <c r="E649" s="396" t="s">
        <v>7</v>
      </c>
      <c r="F649" s="185" t="s">
        <v>7</v>
      </c>
      <c r="G649" s="60"/>
      <c r="H649" s="561"/>
      <c r="I649" s="502"/>
    </row>
    <row r="650" spans="1:9" ht="16" customHeight="1" x14ac:dyDescent="0.25">
      <c r="A650" s="421"/>
      <c r="B650" s="115">
        <v>2</v>
      </c>
      <c r="C650" s="853" t="s">
        <v>467</v>
      </c>
      <c r="D650" s="854"/>
      <c r="E650" s="422" t="s">
        <v>7</v>
      </c>
      <c r="F650" s="185" t="s">
        <v>7</v>
      </c>
      <c r="G650" s="60"/>
      <c r="H650" s="561"/>
      <c r="I650" s="502"/>
    </row>
    <row r="651" spans="1:9" ht="16" customHeight="1" x14ac:dyDescent="0.25">
      <c r="A651" s="421"/>
      <c r="B651" s="115">
        <v>3</v>
      </c>
      <c r="C651" s="444" t="s">
        <v>512</v>
      </c>
      <c r="D651" s="249"/>
      <c r="E651" s="422" t="s">
        <v>7</v>
      </c>
      <c r="F651" s="185" t="s">
        <v>7</v>
      </c>
      <c r="G651" s="60"/>
      <c r="H651" s="561"/>
      <c r="I651" s="502"/>
    </row>
    <row r="652" spans="1:9" ht="16" customHeight="1" x14ac:dyDescent="0.25">
      <c r="A652" s="421"/>
      <c r="B652" s="115">
        <v>4</v>
      </c>
      <c r="C652" s="444" t="s">
        <v>469</v>
      </c>
      <c r="D652" s="249"/>
      <c r="E652" s="422" t="s">
        <v>7</v>
      </c>
      <c r="F652" s="422" t="s">
        <v>7</v>
      </c>
      <c r="G652" s="67"/>
      <c r="H652" s="561"/>
      <c r="I652" s="502"/>
    </row>
    <row r="653" spans="1:9" ht="16" customHeight="1" x14ac:dyDescent="0.25">
      <c r="A653" s="439">
        <f>A648+0.1</f>
        <v>1.4000000000000004</v>
      </c>
      <c r="B653" s="966" t="s">
        <v>513</v>
      </c>
      <c r="C653" s="966"/>
      <c r="D653" s="967"/>
      <c r="E653" s="422" t="s">
        <v>7</v>
      </c>
      <c r="F653" s="422" t="s">
        <v>7</v>
      </c>
      <c r="G653" s="67"/>
      <c r="H653" s="561"/>
      <c r="I653" s="502"/>
    </row>
    <row r="654" spans="1:9" s="142" customFormat="1" ht="18" customHeight="1" x14ac:dyDescent="0.35">
      <c r="A654" s="634" t="s">
        <v>232</v>
      </c>
      <c r="B654" s="635"/>
      <c r="C654" s="635"/>
      <c r="D654" s="645"/>
      <c r="E654" s="637"/>
      <c r="F654" s="635"/>
      <c r="G654" s="646"/>
      <c r="H654" s="718"/>
      <c r="I654" s="719"/>
    </row>
    <row r="655" spans="1:9" ht="16" customHeight="1" x14ac:dyDescent="0.25">
      <c r="A655" s="442">
        <f>A653+0.1</f>
        <v>1.5000000000000004</v>
      </c>
      <c r="B655" s="179" t="s">
        <v>246</v>
      </c>
      <c r="C655" s="179"/>
      <c r="D655" s="210"/>
      <c r="E655" s="154">
        <v>2</v>
      </c>
      <c r="F655" s="59"/>
      <c r="G655" s="60"/>
      <c r="H655" s="561"/>
      <c r="I655" s="502"/>
    </row>
    <row r="656" spans="1:9" ht="16" customHeight="1" x14ac:dyDescent="0.25">
      <c r="A656" s="442">
        <f>A655+0.1</f>
        <v>1.6000000000000005</v>
      </c>
      <c r="B656" s="179" t="s">
        <v>247</v>
      </c>
      <c r="C656" s="179"/>
      <c r="D656" s="210"/>
      <c r="E656" s="154">
        <v>2</v>
      </c>
      <c r="F656" s="59"/>
      <c r="G656" s="60"/>
      <c r="H656" s="561"/>
      <c r="I656" s="502"/>
    </row>
    <row r="657" spans="1:9" ht="16" customHeight="1" x14ac:dyDescent="0.25">
      <c r="A657" s="439">
        <f>A656+0.1</f>
        <v>1.7000000000000006</v>
      </c>
      <c r="B657" s="179" t="s">
        <v>248</v>
      </c>
      <c r="C657" s="179"/>
      <c r="D657" s="210"/>
      <c r="E657" s="154">
        <v>2</v>
      </c>
      <c r="F657" s="59"/>
      <c r="G657" s="60"/>
      <c r="H657" s="561"/>
      <c r="I657" s="502"/>
    </row>
    <row r="658" spans="1:9" ht="16" customHeight="1" x14ac:dyDescent="0.25">
      <c r="A658" s="445">
        <f>A657+0.1</f>
        <v>1.8000000000000007</v>
      </c>
      <c r="B658" s="612" t="s">
        <v>645</v>
      </c>
      <c r="C658" s="444"/>
      <c r="E658" s="843" t="s">
        <v>345</v>
      </c>
      <c r="F658" s="844"/>
      <c r="G658" s="845"/>
      <c r="H658" s="561"/>
      <c r="I658" s="502"/>
    </row>
    <row r="659" spans="1:9" ht="16" customHeight="1" x14ac:dyDescent="0.25">
      <c r="A659" s="445"/>
      <c r="B659" s="115">
        <v>1</v>
      </c>
      <c r="C659" s="612" t="s">
        <v>646</v>
      </c>
      <c r="E659" s="154">
        <v>1</v>
      </c>
      <c r="F659" s="59"/>
      <c r="G659" s="60"/>
      <c r="H659" s="561"/>
      <c r="I659" s="502"/>
    </row>
    <row r="660" spans="1:9" ht="16" customHeight="1" x14ac:dyDescent="0.25">
      <c r="A660" s="445"/>
      <c r="B660" s="115">
        <v>2</v>
      </c>
      <c r="C660" s="968" t="s">
        <v>647</v>
      </c>
      <c r="D660" s="969"/>
      <c r="E660" s="446">
        <v>1</v>
      </c>
      <c r="F660" s="59"/>
      <c r="G660" s="60"/>
      <c r="H660" s="561"/>
      <c r="I660" s="502"/>
    </row>
    <row r="661" spans="1:9" ht="16" customHeight="1" x14ac:dyDescent="0.25">
      <c r="A661" s="445"/>
      <c r="B661" s="115">
        <v>3</v>
      </c>
      <c r="C661" s="612" t="s">
        <v>648</v>
      </c>
      <c r="E661" s="446">
        <v>1</v>
      </c>
      <c r="F661" s="59"/>
      <c r="G661" s="60"/>
      <c r="H661" s="561"/>
      <c r="I661" s="502"/>
    </row>
    <row r="662" spans="1:9" ht="16" customHeight="1" x14ac:dyDescent="0.25">
      <c r="A662" s="445"/>
      <c r="B662" s="115">
        <v>4</v>
      </c>
      <c r="C662" s="649" t="s">
        <v>779</v>
      </c>
      <c r="D662" s="649"/>
      <c r="E662" s="154">
        <v>1</v>
      </c>
      <c r="F662" s="59"/>
      <c r="G662" s="60"/>
      <c r="H662" s="561"/>
      <c r="I662" s="502"/>
    </row>
    <row r="663" spans="1:9" s="373" customFormat="1" ht="18" customHeight="1" x14ac:dyDescent="0.35">
      <c r="A663" s="146" t="s">
        <v>9</v>
      </c>
      <c r="B663" s="147"/>
      <c r="C663" s="147"/>
      <c r="D663" s="447"/>
      <c r="E663" s="147"/>
      <c r="F663" s="147"/>
      <c r="G663" s="148"/>
      <c r="H663" s="699"/>
      <c r="I663" s="735"/>
    </row>
    <row r="664" spans="1:9" ht="16" customHeight="1" x14ac:dyDescent="0.25">
      <c r="A664" s="439" t="s">
        <v>844</v>
      </c>
      <c r="B664" s="179" t="s">
        <v>308</v>
      </c>
      <c r="C664" s="179"/>
      <c r="D664" s="210"/>
      <c r="E664" s="154">
        <v>2</v>
      </c>
      <c r="F664" s="59"/>
      <c r="G664" s="60"/>
      <c r="H664" s="561"/>
      <c r="I664" s="502"/>
    </row>
    <row r="665" spans="1:9" ht="16" customHeight="1" x14ac:dyDescent="0.25">
      <c r="A665" s="439" t="s">
        <v>649</v>
      </c>
      <c r="B665" s="179" t="s">
        <v>249</v>
      </c>
      <c r="C665" s="179"/>
      <c r="D665" s="210"/>
      <c r="E665" s="154">
        <v>4</v>
      </c>
      <c r="F665" s="59"/>
      <c r="G665" s="60"/>
      <c r="H665" s="561"/>
      <c r="I665" s="502"/>
    </row>
    <row r="666" spans="1:9" ht="16" customHeight="1" x14ac:dyDescent="0.25">
      <c r="A666" s="439" t="s">
        <v>650</v>
      </c>
      <c r="B666" s="179" t="s">
        <v>683</v>
      </c>
      <c r="C666" s="179"/>
      <c r="D666" s="210"/>
      <c r="E666" s="154">
        <v>4</v>
      </c>
      <c r="F666" s="59"/>
      <c r="G666" s="60"/>
      <c r="H666" s="561"/>
      <c r="I666" s="502"/>
    </row>
    <row r="667" spans="1:9" ht="32" customHeight="1" x14ac:dyDescent="0.25">
      <c r="A667" s="439" t="s">
        <v>651</v>
      </c>
      <c r="B667" s="963" t="s">
        <v>250</v>
      </c>
      <c r="C667" s="963"/>
      <c r="D667" s="963"/>
      <c r="E667" s="154">
        <v>2</v>
      </c>
      <c r="F667" s="59"/>
      <c r="G667" s="60"/>
      <c r="H667" s="561"/>
      <c r="I667" s="502"/>
    </row>
    <row r="668" spans="1:9" ht="16" customHeight="1" x14ac:dyDescent="0.25">
      <c r="A668" s="442" t="s">
        <v>652</v>
      </c>
      <c r="B668" s="877" t="s">
        <v>656</v>
      </c>
      <c r="C668" s="877"/>
      <c r="D668" s="878"/>
      <c r="E668" s="843" t="s">
        <v>345</v>
      </c>
      <c r="F668" s="844"/>
      <c r="G668" s="845"/>
      <c r="H668" s="561"/>
      <c r="I668" s="502"/>
    </row>
    <row r="669" spans="1:9" ht="32" customHeight="1" x14ac:dyDescent="0.25">
      <c r="A669" s="445"/>
      <c r="B669" s="115">
        <v>1</v>
      </c>
      <c r="C669" s="900" t="s">
        <v>654</v>
      </c>
      <c r="D669" s="901"/>
      <c r="E669" s="154">
        <v>2</v>
      </c>
      <c r="F669" s="59"/>
      <c r="G669" s="60"/>
      <c r="H669" s="561"/>
      <c r="I669" s="502"/>
    </row>
    <row r="670" spans="1:9" ht="16" customHeight="1" x14ac:dyDescent="0.25">
      <c r="A670" s="613"/>
      <c r="B670" s="115">
        <v>2</v>
      </c>
      <c r="C670" s="964" t="s">
        <v>655</v>
      </c>
      <c r="D670" s="965"/>
      <c r="E670" s="154">
        <v>1</v>
      </c>
      <c r="F670" s="59"/>
      <c r="G670" s="60"/>
      <c r="H670" s="561"/>
      <c r="I670" s="502"/>
    </row>
    <row r="671" spans="1:9" ht="45" customHeight="1" x14ac:dyDescent="0.25">
      <c r="A671" s="439" t="s">
        <v>653</v>
      </c>
      <c r="B671" s="902" t="s">
        <v>696</v>
      </c>
      <c r="C671" s="902"/>
      <c r="D671" s="903"/>
      <c r="E671" s="154">
        <v>5</v>
      </c>
      <c r="F671" s="59"/>
      <c r="G671" s="60"/>
      <c r="H671" s="561"/>
      <c r="I671" s="502"/>
    </row>
    <row r="672" spans="1:9" s="142" customFormat="1" ht="18" customHeight="1" x14ac:dyDescent="0.35">
      <c r="A672" s="143" t="s">
        <v>55</v>
      </c>
      <c r="B672" s="263"/>
      <c r="C672" s="263"/>
      <c r="D672" s="263"/>
      <c r="E672" s="263"/>
      <c r="F672" s="263"/>
      <c r="G672" s="330"/>
      <c r="H672" s="697"/>
      <c r="I672" s="698"/>
    </row>
    <row r="673" spans="1:9" s="142" customFormat="1" ht="18" customHeight="1" x14ac:dyDescent="0.35">
      <c r="A673" s="180" t="s">
        <v>8</v>
      </c>
      <c r="B673" s="183"/>
      <c r="C673" s="183"/>
      <c r="D673" s="183"/>
      <c r="E673" s="183"/>
      <c r="F673" s="183"/>
      <c r="G673" s="184"/>
      <c r="H673" s="701"/>
      <c r="I673" s="702"/>
    </row>
    <row r="674" spans="1:9" ht="16" customHeight="1" x14ac:dyDescent="0.25">
      <c r="A674" s="448">
        <v>2</v>
      </c>
      <c r="B674" s="151" t="s">
        <v>251</v>
      </c>
      <c r="D674" s="249"/>
      <c r="E674" s="335" t="s">
        <v>7</v>
      </c>
      <c r="F674" s="335" t="s">
        <v>7</v>
      </c>
      <c r="G674" s="60"/>
      <c r="H674" s="561"/>
      <c r="I674" s="502"/>
    </row>
    <row r="675" spans="1:9" ht="16" customHeight="1" x14ac:dyDescent="0.25">
      <c r="A675" s="449">
        <f>A674+0.1</f>
        <v>2.1</v>
      </c>
      <c r="B675" s="128" t="s">
        <v>252</v>
      </c>
      <c r="C675" s="233"/>
      <c r="D675" s="243"/>
      <c r="E675" s="862" t="s">
        <v>36</v>
      </c>
      <c r="F675" s="863"/>
      <c r="G675" s="864"/>
      <c r="H675" s="561"/>
      <c r="I675" s="502"/>
    </row>
    <row r="676" spans="1:9" ht="16" customHeight="1" x14ac:dyDescent="0.25">
      <c r="A676" s="450"/>
      <c r="B676" s="115">
        <v>1</v>
      </c>
      <c r="C676" s="444" t="s">
        <v>253</v>
      </c>
      <c r="D676" s="249"/>
      <c r="E676" s="185" t="s">
        <v>7</v>
      </c>
      <c r="F676" s="185" t="s">
        <v>7</v>
      </c>
      <c r="G676" s="60"/>
      <c r="H676" s="561"/>
      <c r="I676" s="502"/>
    </row>
    <row r="677" spans="1:9" ht="16" customHeight="1" x14ac:dyDescent="0.25">
      <c r="A677" s="448"/>
      <c r="B677" s="115">
        <v>2</v>
      </c>
      <c r="C677" s="444" t="s">
        <v>343</v>
      </c>
      <c r="D677" s="249"/>
      <c r="E677" s="185" t="s">
        <v>7</v>
      </c>
      <c r="F677" s="185" t="s">
        <v>7</v>
      </c>
      <c r="G677" s="60"/>
      <c r="H677" s="561"/>
      <c r="I677" s="502"/>
    </row>
    <row r="678" spans="1:9" ht="16" customHeight="1" x14ac:dyDescent="0.25">
      <c r="A678" s="451"/>
      <c r="B678" s="116">
        <v>3</v>
      </c>
      <c r="C678" s="452" t="s">
        <v>344</v>
      </c>
      <c r="D678" s="250"/>
      <c r="E678" s="185" t="s">
        <v>7</v>
      </c>
      <c r="F678" s="185" t="s">
        <v>7</v>
      </c>
      <c r="G678" s="60"/>
      <c r="H678" s="561"/>
      <c r="I678" s="502"/>
    </row>
    <row r="679" spans="1:9" ht="32" customHeight="1" x14ac:dyDescent="0.25">
      <c r="A679" s="445">
        <f>A675+0.1</f>
        <v>2.2000000000000002</v>
      </c>
      <c r="B679" s="902" t="s">
        <v>254</v>
      </c>
      <c r="C679" s="902"/>
      <c r="D679" s="902"/>
      <c r="E679" s="453" t="s">
        <v>7</v>
      </c>
      <c r="F679" s="273" t="s">
        <v>7</v>
      </c>
      <c r="G679" s="60"/>
      <c r="H679" s="561"/>
      <c r="I679" s="502"/>
    </row>
    <row r="680" spans="1:9" ht="16" customHeight="1" x14ac:dyDescent="0.25">
      <c r="A680" s="267" t="s">
        <v>292</v>
      </c>
      <c r="B680" s="209" t="s">
        <v>223</v>
      </c>
      <c r="C680" s="209"/>
      <c r="D680" s="255"/>
      <c r="E680" s="185" t="s">
        <v>7</v>
      </c>
      <c r="F680" s="185" t="s">
        <v>7</v>
      </c>
      <c r="G680" s="60"/>
      <c r="H680" s="561"/>
      <c r="I680" s="502"/>
    </row>
    <row r="681" spans="1:9" s="142" customFormat="1" ht="18" customHeight="1" x14ac:dyDescent="0.35">
      <c r="A681" s="634" t="s">
        <v>137</v>
      </c>
      <c r="B681" s="635"/>
      <c r="C681" s="635"/>
      <c r="D681" s="635"/>
      <c r="E681" s="635"/>
      <c r="F681" s="635"/>
      <c r="G681" s="636"/>
      <c r="H681" s="718"/>
      <c r="I681" s="719"/>
    </row>
    <row r="682" spans="1:9" ht="16" customHeight="1" x14ac:dyDescent="0.25">
      <c r="A682" s="230" t="s">
        <v>309</v>
      </c>
      <c r="B682" s="454" t="s">
        <v>139</v>
      </c>
      <c r="C682" s="243"/>
      <c r="D682" s="243"/>
      <c r="E682" s="843" t="s">
        <v>30</v>
      </c>
      <c r="F682" s="844"/>
      <c r="G682" s="845"/>
      <c r="H682" s="772"/>
      <c r="I682" s="502"/>
    </row>
    <row r="683" spans="1:9" ht="32" customHeight="1" x14ac:dyDescent="0.25">
      <c r="A683" s="448"/>
      <c r="B683" s="350" t="s">
        <v>13</v>
      </c>
      <c r="C683" s="968" t="s">
        <v>657</v>
      </c>
      <c r="D683" s="980"/>
      <c r="E683" s="154">
        <v>3</v>
      </c>
      <c r="F683" s="841"/>
      <c r="G683" s="846"/>
      <c r="H683" s="561"/>
      <c r="I683" s="502"/>
    </row>
    <row r="684" spans="1:9" ht="16" customHeight="1" x14ac:dyDescent="0.25">
      <c r="A684" s="451"/>
      <c r="B684" s="174" t="s">
        <v>14</v>
      </c>
      <c r="C684" s="452" t="s">
        <v>140</v>
      </c>
      <c r="D684" s="250"/>
      <c r="E684" s="154">
        <v>2</v>
      </c>
      <c r="F684" s="842"/>
      <c r="G684" s="848"/>
      <c r="H684" s="561"/>
      <c r="I684" s="502"/>
    </row>
    <row r="685" spans="1:9" ht="16" customHeight="1" x14ac:dyDescent="0.25">
      <c r="A685" s="455" t="s">
        <v>310</v>
      </c>
      <c r="B685" s="209" t="s">
        <v>450</v>
      </c>
      <c r="C685" s="214"/>
      <c r="D685" s="186"/>
      <c r="E685" s="154">
        <v>1</v>
      </c>
      <c r="F685" s="59"/>
      <c r="G685" s="60"/>
      <c r="H685" s="561"/>
      <c r="I685" s="502"/>
    </row>
    <row r="686" spans="1:9" ht="16" customHeight="1" x14ac:dyDescent="0.25">
      <c r="A686" s="449" t="s">
        <v>311</v>
      </c>
      <c r="B686" s="128" t="s">
        <v>514</v>
      </c>
      <c r="C686" s="128"/>
      <c r="D686" s="243"/>
      <c r="E686" s="977" t="s">
        <v>34</v>
      </c>
      <c r="F686" s="977"/>
      <c r="G686" s="978"/>
      <c r="H686" s="561"/>
      <c r="I686" s="502"/>
    </row>
    <row r="687" spans="1:9" ht="32" customHeight="1" x14ac:dyDescent="0.25">
      <c r="A687" s="456"/>
      <c r="B687" s="115">
        <v>1</v>
      </c>
      <c r="C687" s="976" t="s">
        <v>421</v>
      </c>
      <c r="D687" s="976"/>
      <c r="E687" s="154">
        <v>2</v>
      </c>
      <c r="F687" s="59"/>
      <c r="G687" s="60"/>
      <c r="H687" s="561"/>
      <c r="I687" s="502"/>
    </row>
    <row r="688" spans="1:9" ht="32" customHeight="1" x14ac:dyDescent="0.25">
      <c r="A688" s="456"/>
      <c r="B688" s="115">
        <v>2</v>
      </c>
      <c r="C688" s="976" t="s">
        <v>385</v>
      </c>
      <c r="D688" s="976"/>
      <c r="E688" s="154">
        <v>2</v>
      </c>
      <c r="F688" s="59"/>
      <c r="G688" s="60"/>
      <c r="H688" s="561"/>
      <c r="I688" s="502"/>
    </row>
    <row r="689" spans="1:10" ht="16" customHeight="1" x14ac:dyDescent="0.25">
      <c r="A689" s="456"/>
      <c r="B689" s="115">
        <v>3</v>
      </c>
      <c r="C689" s="444" t="s">
        <v>141</v>
      </c>
      <c r="D689" s="249"/>
      <c r="E689" s="154">
        <v>2</v>
      </c>
      <c r="F689" s="59"/>
      <c r="G689" s="60"/>
      <c r="H689" s="561"/>
      <c r="I689" s="502"/>
    </row>
    <row r="690" spans="1:10" ht="16" customHeight="1" x14ac:dyDescent="0.25">
      <c r="A690" s="456"/>
      <c r="B690" s="115">
        <v>4</v>
      </c>
      <c r="C690" s="612" t="s">
        <v>142</v>
      </c>
      <c r="D690" s="249"/>
      <c r="E690" s="154">
        <v>1</v>
      </c>
      <c r="F690" s="59"/>
      <c r="G690" s="60"/>
      <c r="H690" s="561"/>
      <c r="I690" s="502"/>
    </row>
    <row r="691" spans="1:10" ht="32" customHeight="1" x14ac:dyDescent="0.25">
      <c r="A691" s="457"/>
      <c r="B691" s="116">
        <v>5</v>
      </c>
      <c r="C691" s="979" t="s">
        <v>143</v>
      </c>
      <c r="D691" s="979"/>
      <c r="E691" s="157">
        <v>2</v>
      </c>
      <c r="F691" s="59"/>
      <c r="G691" s="60"/>
      <c r="H691" s="561"/>
      <c r="I691" s="502"/>
    </row>
    <row r="692" spans="1:10" ht="16" customHeight="1" x14ac:dyDescent="0.25">
      <c r="A692" s="439" t="s">
        <v>312</v>
      </c>
      <c r="B692" s="209" t="s">
        <v>293</v>
      </c>
      <c r="C692" s="214"/>
      <c r="D692" s="214"/>
      <c r="E692" s="458">
        <v>1</v>
      </c>
      <c r="F692" s="59"/>
      <c r="G692" s="60"/>
      <c r="H692" s="561"/>
      <c r="I692" s="502"/>
    </row>
    <row r="693" spans="1:10" s="142" customFormat="1" ht="18" customHeight="1" x14ac:dyDescent="0.35">
      <c r="A693" s="146" t="s">
        <v>9</v>
      </c>
      <c r="B693" s="147"/>
      <c r="C693" s="147"/>
      <c r="D693" s="147"/>
      <c r="E693" s="147"/>
      <c r="F693" s="147"/>
      <c r="G693" s="148"/>
      <c r="H693" s="699"/>
      <c r="I693" s="700"/>
    </row>
    <row r="694" spans="1:10" ht="16" customHeight="1" x14ac:dyDescent="0.25">
      <c r="A694" s="455" t="s">
        <v>313</v>
      </c>
      <c r="B694" s="151" t="s">
        <v>255</v>
      </c>
      <c r="C694" s="334"/>
      <c r="D694" s="249"/>
      <c r="E694" s="162">
        <v>1</v>
      </c>
      <c r="F694" s="59"/>
      <c r="G694" s="60"/>
      <c r="H694" s="561"/>
      <c r="I694" s="502"/>
    </row>
    <row r="695" spans="1:10" ht="16" customHeight="1" x14ac:dyDescent="0.25">
      <c r="A695" s="448" t="s">
        <v>314</v>
      </c>
      <c r="B695" s="128" t="s">
        <v>515</v>
      </c>
      <c r="C695" s="129"/>
      <c r="D695" s="443"/>
      <c r="E695" s="977" t="s">
        <v>34</v>
      </c>
      <c r="F695" s="977"/>
      <c r="G695" s="978"/>
      <c r="H695" s="561"/>
      <c r="I695" s="502"/>
    </row>
    <row r="696" spans="1:10" ht="16" customHeight="1" x14ac:dyDescent="0.25">
      <c r="A696" s="448"/>
      <c r="B696" s="115">
        <v>1</v>
      </c>
      <c r="C696" s="444" t="s">
        <v>144</v>
      </c>
      <c r="D696" s="459"/>
      <c r="E696" s="154">
        <v>3</v>
      </c>
      <c r="F696" s="59"/>
      <c r="G696" s="60"/>
      <c r="H696" s="561"/>
      <c r="I696" s="508"/>
      <c r="J696" s="460"/>
    </row>
    <row r="697" spans="1:10" ht="16" customHeight="1" x14ac:dyDescent="0.25">
      <c r="A697" s="448"/>
      <c r="B697" s="115">
        <v>2</v>
      </c>
      <c r="C697" s="444" t="s">
        <v>256</v>
      </c>
      <c r="D697" s="459"/>
      <c r="E697" s="154">
        <v>3</v>
      </c>
      <c r="F697" s="59"/>
      <c r="G697" s="60"/>
      <c r="H697" s="561"/>
      <c r="I697" s="502"/>
    </row>
    <row r="698" spans="1:10" ht="16" customHeight="1" x14ac:dyDescent="0.25">
      <c r="A698" s="448"/>
      <c r="B698" s="115">
        <v>3</v>
      </c>
      <c r="C698" s="976" t="s">
        <v>145</v>
      </c>
      <c r="D698" s="969"/>
      <c r="E698" s="154">
        <v>2</v>
      </c>
      <c r="F698" s="59"/>
      <c r="G698" s="60"/>
      <c r="H698" s="561"/>
      <c r="I698" s="502"/>
    </row>
    <row r="699" spans="1:10" ht="16" customHeight="1" x14ac:dyDescent="0.25">
      <c r="A699" s="451"/>
      <c r="B699" s="116">
        <v>4</v>
      </c>
      <c r="C699" s="979" t="s">
        <v>146</v>
      </c>
      <c r="D699" s="984"/>
      <c r="E699" s="154">
        <v>2</v>
      </c>
      <c r="F699" s="59"/>
      <c r="G699" s="60"/>
      <c r="H699" s="561"/>
      <c r="I699" s="502"/>
    </row>
    <row r="700" spans="1:10" ht="16" customHeight="1" x14ac:dyDescent="0.25">
      <c r="A700" s="455" t="s">
        <v>364</v>
      </c>
      <c r="B700" s="209" t="s">
        <v>31</v>
      </c>
      <c r="C700" s="210"/>
      <c r="D700" s="242"/>
      <c r="E700" s="154">
        <v>1</v>
      </c>
      <c r="F700" s="59"/>
      <c r="G700" s="60"/>
      <c r="H700" s="561"/>
      <c r="I700" s="502"/>
    </row>
    <row r="701" spans="1:10" s="221" customFormat="1" ht="24" customHeight="1" thickBot="1" x14ac:dyDescent="0.4">
      <c r="A701" s="461" t="s">
        <v>37</v>
      </c>
      <c r="B701" s="462"/>
      <c r="C701" s="461"/>
      <c r="D701" s="463"/>
      <c r="E701" s="260"/>
      <c r="F701" s="260">
        <f>SUM(F645:F700)</f>
        <v>0</v>
      </c>
      <c r="G701" s="261">
        <f>SUMIF(G645:G700,"Y",F645:F700)</f>
        <v>0</v>
      </c>
      <c r="H701" s="711"/>
      <c r="I701" s="730"/>
    </row>
    <row r="702" spans="1:10" ht="15" customHeight="1" thickBot="1" x14ac:dyDescent="0.3">
      <c r="A702" s="381"/>
      <c r="B702" s="114"/>
      <c r="E702" s="431"/>
      <c r="F702" s="431"/>
      <c r="G702" s="432"/>
      <c r="H702" s="561"/>
      <c r="I702" s="502"/>
    </row>
    <row r="703" spans="1:10" s="142" customFormat="1" ht="24" customHeight="1" x14ac:dyDescent="0.35">
      <c r="A703" s="204" t="s">
        <v>63</v>
      </c>
      <c r="B703" s="204"/>
      <c r="C703" s="204"/>
      <c r="D703" s="204"/>
      <c r="E703" s="204"/>
      <c r="F703" s="204"/>
      <c r="G703" s="464"/>
      <c r="H703" s="703"/>
      <c r="I703" s="704"/>
    </row>
    <row r="704" spans="1:10" s="142" customFormat="1" ht="18" customHeight="1" x14ac:dyDescent="0.35">
      <c r="A704" s="465" t="s">
        <v>135</v>
      </c>
      <c r="B704" s="466"/>
      <c r="C704" s="466"/>
      <c r="D704" s="466"/>
      <c r="E704" s="466"/>
      <c r="F704" s="466"/>
      <c r="G704" s="467"/>
      <c r="H704" s="697"/>
      <c r="I704" s="698"/>
    </row>
    <row r="705" spans="1:9" s="142" customFormat="1" ht="18" customHeight="1" x14ac:dyDescent="0.35">
      <c r="A705" s="180" t="s">
        <v>8</v>
      </c>
      <c r="B705" s="181"/>
      <c r="C705" s="181"/>
      <c r="D705" s="181"/>
      <c r="E705" s="181"/>
      <c r="F705" s="181"/>
      <c r="G705" s="266"/>
      <c r="H705" s="701"/>
      <c r="I705" s="702"/>
    </row>
    <row r="706" spans="1:9" ht="16" customHeight="1" x14ac:dyDescent="0.25">
      <c r="A706" s="470">
        <v>1</v>
      </c>
      <c r="B706" s="114" t="s">
        <v>257</v>
      </c>
      <c r="C706" s="114"/>
      <c r="D706" s="289"/>
      <c r="E706" s="185" t="s">
        <v>7</v>
      </c>
      <c r="F706" s="185" t="s">
        <v>7</v>
      </c>
      <c r="G706" s="60"/>
      <c r="H706" s="561"/>
      <c r="I706" s="502"/>
    </row>
    <row r="707" spans="1:9" ht="16" customHeight="1" x14ac:dyDescent="0.25">
      <c r="A707" s="468">
        <f>A706+0.1</f>
        <v>1.1000000000000001</v>
      </c>
      <c r="B707" s="860" t="s">
        <v>60</v>
      </c>
      <c r="C707" s="860"/>
      <c r="D707" s="861"/>
      <c r="E707" s="185" t="s">
        <v>7</v>
      </c>
      <c r="F707" s="185" t="s">
        <v>7</v>
      </c>
      <c r="G707" s="60"/>
      <c r="H707" s="561"/>
      <c r="I707" s="502"/>
    </row>
    <row r="708" spans="1:9" s="142" customFormat="1" ht="18" customHeight="1" x14ac:dyDescent="0.35">
      <c r="A708" s="146" t="s">
        <v>9</v>
      </c>
      <c r="B708" s="147"/>
      <c r="C708" s="147"/>
      <c r="D708" s="147"/>
      <c r="E708" s="147"/>
      <c r="F708" s="147"/>
      <c r="G708" s="148"/>
      <c r="H708" s="699"/>
      <c r="I708" s="700"/>
    </row>
    <row r="709" spans="1:9" ht="16" customHeight="1" x14ac:dyDescent="0.25">
      <c r="A709" s="468">
        <f>A707+0.1</f>
        <v>1.2000000000000002</v>
      </c>
      <c r="B709" s="179" t="s">
        <v>32</v>
      </c>
      <c r="C709" s="277"/>
      <c r="D709" s="210"/>
      <c r="E709" s="170">
        <v>1</v>
      </c>
      <c r="F709" s="59"/>
      <c r="G709" s="60"/>
      <c r="H709" s="561"/>
      <c r="I709" s="502"/>
    </row>
    <row r="710" spans="1:9" ht="16" customHeight="1" x14ac:dyDescent="0.25">
      <c r="A710" s="468">
        <f>A709+0.1</f>
        <v>1.3000000000000003</v>
      </c>
      <c r="B710" s="179" t="s">
        <v>33</v>
      </c>
      <c r="C710" s="277"/>
      <c r="D710" s="210"/>
      <c r="E710" s="170">
        <v>1</v>
      </c>
      <c r="F710" s="59"/>
      <c r="G710" s="60"/>
      <c r="H710" s="561"/>
      <c r="I710" s="502"/>
    </row>
    <row r="711" spans="1:9" s="142" customFormat="1" ht="18" customHeight="1" x14ac:dyDescent="0.35">
      <c r="A711" s="111" t="s">
        <v>64</v>
      </c>
      <c r="B711" s="112"/>
      <c r="C711" s="112"/>
      <c r="D711" s="112"/>
      <c r="E711" s="112"/>
      <c r="F711" s="112"/>
      <c r="G711" s="469"/>
      <c r="H711" s="697"/>
      <c r="I711" s="698"/>
    </row>
    <row r="712" spans="1:9" s="142" customFormat="1" ht="18" customHeight="1" x14ac:dyDescent="0.35">
      <c r="A712" s="180" t="s">
        <v>8</v>
      </c>
      <c r="B712" s="181"/>
      <c r="C712" s="181"/>
      <c r="D712" s="181"/>
      <c r="E712" s="181"/>
      <c r="F712" s="181"/>
      <c r="G712" s="266"/>
      <c r="H712" s="701"/>
      <c r="I712" s="702"/>
    </row>
    <row r="713" spans="1:9" ht="16" customHeight="1" x14ac:dyDescent="0.25">
      <c r="A713" s="470" t="s">
        <v>272</v>
      </c>
      <c r="B713" s="769" t="s">
        <v>951</v>
      </c>
      <c r="C713" s="186"/>
      <c r="D713" s="186"/>
      <c r="E713" s="185" t="s">
        <v>7</v>
      </c>
      <c r="F713" s="185" t="s">
        <v>7</v>
      </c>
      <c r="G713" s="60"/>
      <c r="H713" s="561"/>
      <c r="I713" s="502"/>
    </row>
    <row r="714" spans="1:9" s="142" customFormat="1" ht="18" customHeight="1" x14ac:dyDescent="0.35">
      <c r="A714" s="342" t="s">
        <v>9</v>
      </c>
      <c r="B714" s="343"/>
      <c r="C714" s="343"/>
      <c r="D714" s="343"/>
      <c r="E714" s="343"/>
      <c r="F714" s="343"/>
      <c r="G714" s="471"/>
      <c r="H714" s="699"/>
      <c r="I714" s="700"/>
    </row>
    <row r="715" spans="1:9" ht="16" customHeight="1" x14ac:dyDescent="0.25">
      <c r="A715" s="470" t="s">
        <v>273</v>
      </c>
      <c r="B715" s="769" t="s">
        <v>259</v>
      </c>
      <c r="C715" s="214"/>
      <c r="D715" s="186"/>
      <c r="E715" s="154">
        <v>1</v>
      </c>
      <c r="F715" s="59"/>
      <c r="G715" s="60"/>
      <c r="H715" s="561"/>
      <c r="I715" s="502"/>
    </row>
    <row r="716" spans="1:9" ht="16" customHeight="1" x14ac:dyDescent="0.25">
      <c r="A716" s="470" t="s">
        <v>431</v>
      </c>
      <c r="B716" s="690" t="s">
        <v>845</v>
      </c>
      <c r="C716" s="299"/>
      <c r="D716" s="186"/>
      <c r="E716" s="154">
        <v>2</v>
      </c>
      <c r="F716" s="59"/>
      <c r="G716" s="60"/>
      <c r="H716" s="561"/>
      <c r="I716" s="502"/>
    </row>
    <row r="717" spans="1:9" ht="16" customHeight="1" x14ac:dyDescent="0.25">
      <c r="A717" s="470" t="s">
        <v>274</v>
      </c>
      <c r="B717" s="981" t="s">
        <v>658</v>
      </c>
      <c r="C717" s="981"/>
      <c r="D717" s="982"/>
      <c r="E717" s="154">
        <v>2</v>
      </c>
      <c r="F717" s="59"/>
      <c r="G717" s="60"/>
      <c r="H717" s="561"/>
      <c r="I717" s="502"/>
    </row>
    <row r="718" spans="1:9" ht="32" customHeight="1" x14ac:dyDescent="0.25">
      <c r="A718" s="470" t="s">
        <v>846</v>
      </c>
      <c r="B718" s="983" t="s">
        <v>847</v>
      </c>
      <c r="C718" s="983"/>
      <c r="D718" s="985"/>
      <c r="E718" s="154">
        <v>2</v>
      </c>
      <c r="F718" s="59"/>
      <c r="G718" s="60"/>
      <c r="H718" s="561"/>
      <c r="I718" s="502"/>
    </row>
    <row r="719" spans="1:9" ht="16" customHeight="1" x14ac:dyDescent="0.25">
      <c r="A719" s="470" t="s">
        <v>275</v>
      </c>
      <c r="B719" s="860" t="s">
        <v>258</v>
      </c>
      <c r="C719" s="860"/>
      <c r="D719" s="861"/>
      <c r="E719" s="170">
        <v>1</v>
      </c>
      <c r="F719" s="59"/>
      <c r="G719" s="60"/>
      <c r="H719" s="561"/>
      <c r="I719" s="502"/>
    </row>
    <row r="720" spans="1:9" ht="16" customHeight="1" x14ac:dyDescent="0.25">
      <c r="A720" s="470" t="s">
        <v>276</v>
      </c>
      <c r="B720" s="860" t="s">
        <v>352</v>
      </c>
      <c r="C720" s="860"/>
      <c r="D720" s="861"/>
      <c r="E720" s="170">
        <v>1</v>
      </c>
      <c r="F720" s="59"/>
      <c r="G720" s="60"/>
      <c r="H720" s="561"/>
      <c r="I720" s="502"/>
    </row>
    <row r="721" spans="1:10" ht="16" customHeight="1" x14ac:dyDescent="0.25">
      <c r="A721" s="470" t="s">
        <v>480</v>
      </c>
      <c r="B721" s="179" t="s">
        <v>432</v>
      </c>
      <c r="C721" s="179"/>
      <c r="D721" s="114"/>
      <c r="E721" s="170">
        <v>2</v>
      </c>
      <c r="F721" s="59"/>
      <c r="G721" s="60"/>
      <c r="H721" s="561"/>
      <c r="I721" s="502"/>
    </row>
    <row r="722" spans="1:10" ht="16" customHeight="1" thickBot="1" x14ac:dyDescent="0.3">
      <c r="A722" s="470" t="s">
        <v>849</v>
      </c>
      <c r="B722" s="472" t="s">
        <v>481</v>
      </c>
      <c r="C722" s="186"/>
      <c r="D722" s="186"/>
      <c r="E722" s="170">
        <v>1</v>
      </c>
      <c r="F722" s="59"/>
      <c r="G722" s="60"/>
      <c r="H722" s="561"/>
      <c r="I722" s="502"/>
    </row>
    <row r="723" spans="1:10" s="142" customFormat="1" ht="18" customHeight="1" x14ac:dyDescent="0.35">
      <c r="A723" s="473" t="s">
        <v>136</v>
      </c>
      <c r="B723" s="474"/>
      <c r="C723" s="474"/>
      <c r="D723" s="474"/>
      <c r="E723" s="475"/>
      <c r="F723" s="474"/>
      <c r="G723" s="476"/>
      <c r="H723" s="697"/>
      <c r="I723" s="698"/>
    </row>
    <row r="724" spans="1:10" s="142" customFormat="1" ht="18" customHeight="1" x14ac:dyDescent="0.35">
      <c r="A724" s="342" t="s">
        <v>9</v>
      </c>
      <c r="B724" s="343"/>
      <c r="C724" s="343"/>
      <c r="D724" s="343"/>
      <c r="E724" s="343"/>
      <c r="F724" s="343"/>
      <c r="G724" s="471"/>
      <c r="H724" s="699"/>
      <c r="I724" s="700"/>
    </row>
    <row r="725" spans="1:10" ht="16" customHeight="1" x14ac:dyDescent="0.25">
      <c r="A725" s="470">
        <v>3</v>
      </c>
      <c r="B725" s="607" t="s">
        <v>659</v>
      </c>
      <c r="C725" s="210"/>
      <c r="D725" s="210"/>
      <c r="E725" s="154">
        <v>2</v>
      </c>
      <c r="F725" s="59"/>
      <c r="G725" s="60"/>
      <c r="H725" s="561"/>
      <c r="I725" s="502"/>
    </row>
    <row r="726" spans="1:10" ht="16" customHeight="1" x14ac:dyDescent="0.25">
      <c r="A726" s="470">
        <f>A725+0.1</f>
        <v>3.1</v>
      </c>
      <c r="B726" s="607" t="s">
        <v>662</v>
      </c>
      <c r="C726" s="210"/>
      <c r="D726" s="210"/>
      <c r="E726" s="154">
        <v>5</v>
      </c>
      <c r="F726" s="59"/>
      <c r="G726" s="60"/>
      <c r="H726" s="561"/>
      <c r="I726" s="502"/>
    </row>
    <row r="727" spans="1:10" ht="16" customHeight="1" x14ac:dyDescent="0.25">
      <c r="A727" s="477" t="s">
        <v>348</v>
      </c>
      <c r="B727" s="607" t="s">
        <v>660</v>
      </c>
      <c r="C727" s="297"/>
      <c r="D727" s="254"/>
      <c r="E727" s="154">
        <v>2</v>
      </c>
      <c r="F727" s="59"/>
      <c r="G727" s="60"/>
      <c r="H727" s="561"/>
      <c r="I727" s="502"/>
    </row>
    <row r="728" spans="1:10" ht="16" customHeight="1" x14ac:dyDescent="0.25">
      <c r="A728" s="477" t="s">
        <v>663</v>
      </c>
      <c r="B728" s="607" t="s">
        <v>661</v>
      </c>
      <c r="C728" s="297"/>
      <c r="D728" s="129"/>
      <c r="E728" s="154">
        <v>1</v>
      </c>
      <c r="F728" s="59"/>
      <c r="G728" s="60"/>
      <c r="H728" s="561"/>
      <c r="I728" s="502"/>
    </row>
    <row r="729" spans="1:10" ht="32" customHeight="1" x14ac:dyDescent="0.25">
      <c r="A729" s="477" t="s">
        <v>664</v>
      </c>
      <c r="B729" s="983" t="s">
        <v>848</v>
      </c>
      <c r="C729" s="981"/>
      <c r="D729" s="982"/>
      <c r="E729" s="154">
        <v>2</v>
      </c>
      <c r="F729" s="71"/>
      <c r="G729" s="60"/>
      <c r="H729" s="561"/>
      <c r="I729" s="502"/>
      <c r="J729" s="614"/>
    </row>
    <row r="730" spans="1:10" ht="32" customHeight="1" x14ac:dyDescent="0.25">
      <c r="A730" s="477" t="s">
        <v>665</v>
      </c>
      <c r="B730" s="904" t="s">
        <v>904</v>
      </c>
      <c r="C730" s="981"/>
      <c r="D730" s="982"/>
      <c r="E730" s="154">
        <v>3</v>
      </c>
      <c r="F730" s="59"/>
      <c r="G730" s="60"/>
      <c r="H730" s="561"/>
      <c r="I730" s="502"/>
    </row>
    <row r="731" spans="1:10" s="221" customFormat="1" ht="24" customHeight="1" thickBot="1" x14ac:dyDescent="0.4">
      <c r="A731" s="257" t="s">
        <v>65</v>
      </c>
      <c r="B731" s="258"/>
      <c r="C731" s="259"/>
      <c r="D731" s="259"/>
      <c r="E731" s="260"/>
      <c r="F731" s="260">
        <f>SUM(F706:F730)</f>
        <v>0</v>
      </c>
      <c r="G731" s="261">
        <f>SUMIF(G706:G730,"Y",F706:F730)</f>
        <v>0</v>
      </c>
      <c r="H731" s="711"/>
      <c r="I731" s="730"/>
    </row>
    <row r="732" spans="1:10" ht="15" customHeight="1" thickBot="1" x14ac:dyDescent="0.3">
      <c r="A732" s="381"/>
      <c r="B732" s="114"/>
      <c r="E732" s="431"/>
      <c r="F732" s="431"/>
      <c r="G732" s="432"/>
      <c r="H732" s="561"/>
      <c r="I732" s="502"/>
    </row>
    <row r="733" spans="1:10" s="142" customFormat="1" ht="24" customHeight="1" x14ac:dyDescent="0.35">
      <c r="A733" s="204" t="s">
        <v>56</v>
      </c>
      <c r="B733" s="205"/>
      <c r="C733" s="205"/>
      <c r="D733" s="205"/>
      <c r="E733" s="205"/>
      <c r="F733" s="205"/>
      <c r="G733" s="262"/>
      <c r="H733" s="738"/>
      <c r="I733" s="704"/>
    </row>
    <row r="734" spans="1:10" s="142" customFormat="1" ht="18" customHeight="1" x14ac:dyDescent="0.35">
      <c r="A734" s="478" t="s">
        <v>9</v>
      </c>
      <c r="B734" s="479"/>
      <c r="C734" s="479"/>
      <c r="D734" s="479"/>
      <c r="E734" s="479"/>
      <c r="F734" s="479"/>
      <c r="G734" s="480"/>
      <c r="H734" s="699"/>
      <c r="I734" s="700"/>
    </row>
    <row r="735" spans="1:10" ht="16" customHeight="1" x14ac:dyDescent="0.25">
      <c r="A735" s="481">
        <v>1</v>
      </c>
      <c r="B735" s="297" t="s">
        <v>12</v>
      </c>
      <c r="C735" s="297"/>
      <c r="D735" s="186"/>
      <c r="E735" s="162">
        <v>4</v>
      </c>
      <c r="F735" s="59"/>
      <c r="G735" s="60"/>
      <c r="H735" s="561"/>
      <c r="I735" s="502"/>
    </row>
    <row r="736" spans="1:10" ht="16" customHeight="1" x14ac:dyDescent="0.25">
      <c r="A736" s="481">
        <f>A735+0.1</f>
        <v>1.1000000000000001</v>
      </c>
      <c r="B736" s="179" t="s">
        <v>48</v>
      </c>
      <c r="C736" s="179"/>
      <c r="D736" s="210"/>
      <c r="E736" s="170">
        <v>5</v>
      </c>
      <c r="F736" s="59"/>
      <c r="G736" s="60"/>
      <c r="H736" s="561"/>
      <c r="I736" s="502"/>
    </row>
    <row r="737" spans="1:9" ht="16" customHeight="1" x14ac:dyDescent="0.25">
      <c r="A737" s="481">
        <f>A736+0.1</f>
        <v>1.2000000000000002</v>
      </c>
      <c r="B737" s="179" t="s">
        <v>49</v>
      </c>
      <c r="C737" s="179"/>
      <c r="D737" s="210"/>
      <c r="E737" s="170">
        <v>4</v>
      </c>
      <c r="F737" s="59"/>
      <c r="G737" s="60"/>
      <c r="H737" s="561"/>
      <c r="I737" s="502"/>
    </row>
    <row r="738" spans="1:9" ht="16" customHeight="1" x14ac:dyDescent="0.25">
      <c r="A738" s="482" t="s">
        <v>430</v>
      </c>
      <c r="B738" s="444" t="s">
        <v>361</v>
      </c>
      <c r="C738" s="249"/>
      <c r="D738" s="249"/>
      <c r="E738" s="973" t="s">
        <v>30</v>
      </c>
      <c r="F738" s="974"/>
      <c r="G738" s="975"/>
      <c r="H738" s="772"/>
      <c r="I738" s="502"/>
    </row>
    <row r="739" spans="1:9" ht="16" customHeight="1" x14ac:dyDescent="0.25">
      <c r="A739" s="482"/>
      <c r="B739" s="249" t="s">
        <v>13</v>
      </c>
      <c r="C739" s="444" t="s">
        <v>316</v>
      </c>
      <c r="E739" s="446">
        <v>1</v>
      </c>
      <c r="F739" s="841"/>
      <c r="G739" s="846"/>
      <c r="H739" s="561"/>
      <c r="I739" s="502"/>
    </row>
    <row r="740" spans="1:9" ht="16" customHeight="1" x14ac:dyDescent="0.25">
      <c r="A740" s="482"/>
      <c r="B740" s="249" t="s">
        <v>14</v>
      </c>
      <c r="C740" s="444" t="s">
        <v>315</v>
      </c>
      <c r="E740" s="483">
        <v>2</v>
      </c>
      <c r="F740" s="842"/>
      <c r="G740" s="848"/>
      <c r="H740" s="561"/>
      <c r="I740" s="502"/>
    </row>
    <row r="741" spans="1:9" ht="45" customHeight="1" x14ac:dyDescent="0.25">
      <c r="A741" s="481" t="s">
        <v>336</v>
      </c>
      <c r="B741" s="872" t="s">
        <v>260</v>
      </c>
      <c r="C741" s="872"/>
      <c r="D741" s="873"/>
      <c r="E741" s="157" t="s">
        <v>35</v>
      </c>
      <c r="F741" s="61"/>
      <c r="G741" s="60"/>
      <c r="H741" s="565"/>
      <c r="I741" s="502"/>
    </row>
    <row r="742" spans="1:9" s="221" customFormat="1" ht="24" customHeight="1" thickBot="1" x14ac:dyDescent="0.4">
      <c r="A742" s="257" t="s">
        <v>6</v>
      </c>
      <c r="B742" s="258"/>
      <c r="C742" s="259"/>
      <c r="D742" s="259"/>
      <c r="E742" s="260"/>
      <c r="F742" s="260">
        <f>SUM(F735:F741)</f>
        <v>0</v>
      </c>
      <c r="G742" s="261">
        <f>SUMIF(G735:G741, "Y", F735:F741)</f>
        <v>0</v>
      </c>
      <c r="H742" s="711"/>
      <c r="I742" s="730"/>
    </row>
    <row r="743" spans="1:9" ht="15" customHeight="1" thickBot="1" x14ac:dyDescent="0.3">
      <c r="A743" s="484"/>
      <c r="B743" s="201"/>
      <c r="C743" s="485"/>
      <c r="D743" s="485"/>
      <c r="E743" s="202"/>
      <c r="F743" s="202"/>
      <c r="G743" s="203"/>
      <c r="H743" s="561"/>
      <c r="I743" s="502"/>
    </row>
    <row r="744" spans="1:9" s="221" customFormat="1" ht="30" customHeight="1" thickBot="1" x14ac:dyDescent="0.4">
      <c r="A744" s="486" t="s">
        <v>38</v>
      </c>
      <c r="B744" s="487"/>
      <c r="C744" s="488"/>
      <c r="D744" s="488"/>
      <c r="E744" s="489"/>
      <c r="F744" s="490">
        <f>SUM(F742,F731,F701,F640,F464,F270,F217,F154,F99,F82)</f>
        <v>0</v>
      </c>
      <c r="G744" s="491">
        <f>SUM(G742,G731,G701,G640,G464,G270,G217,G154,G99,G82)</f>
        <v>0</v>
      </c>
      <c r="H744" s="561"/>
      <c r="I744" s="505"/>
    </row>
    <row r="745" spans="1:9" ht="15" customHeight="1" thickBot="1" x14ac:dyDescent="0.3">
      <c r="A745" s="492"/>
      <c r="B745" s="493"/>
      <c r="C745" s="494"/>
      <c r="D745" s="494"/>
      <c r="E745" s="495"/>
      <c r="F745" s="496"/>
      <c r="G745" s="497"/>
      <c r="H745" s="561"/>
      <c r="I745" s="502"/>
    </row>
    <row r="746" spans="1:9" s="221" customFormat="1" ht="24" customHeight="1" thickBot="1" x14ac:dyDescent="0.4">
      <c r="A746" s="936" t="s">
        <v>491</v>
      </c>
      <c r="B746" s="937"/>
      <c r="C746" s="937"/>
      <c r="D746" s="938"/>
      <c r="E746" s="933" t="str">
        <f>IF(Worksheet!G744&gt;=200,"Platinum", IF(Worksheet!G744&gt;=150,"Gold", IF(Worksheet!G744&gt;=100,"Certified","Not Certified")))</f>
        <v>Not Certified</v>
      </c>
      <c r="F746" s="934"/>
      <c r="G746" s="935"/>
      <c r="H746" s="736"/>
      <c r="I746" s="737"/>
    </row>
    <row r="747" spans="1:9" ht="10.5" customHeight="1" x14ac:dyDescent="0.25">
      <c r="A747" s="133"/>
      <c r="H747" s="563"/>
    </row>
    <row r="748" spans="1:9" ht="27" customHeight="1" x14ac:dyDescent="0.25">
      <c r="A748" s="133"/>
      <c r="H748" s="563"/>
    </row>
    <row r="749" spans="1:9" ht="51" customHeight="1" x14ac:dyDescent="0.25">
      <c r="A749" s="133"/>
      <c r="H749" s="563"/>
    </row>
    <row r="750" spans="1:9" ht="15" customHeight="1" x14ac:dyDescent="0.25">
      <c r="A750" s="133"/>
      <c r="H750" s="563"/>
    </row>
    <row r="751" spans="1:9" ht="17.25" customHeight="1" x14ac:dyDescent="0.25">
      <c r="A751" s="133"/>
      <c r="H751" s="563"/>
    </row>
    <row r="752" spans="1:9" ht="27" customHeight="1" x14ac:dyDescent="0.25">
      <c r="A752" s="133"/>
      <c r="H752" s="563"/>
    </row>
    <row r="753" spans="1:8" ht="15" customHeight="1" x14ac:dyDescent="0.25">
      <c r="A753" s="133"/>
      <c r="H753" s="563"/>
    </row>
    <row r="754" spans="1:8" x14ac:dyDescent="0.25">
      <c r="A754" s="133"/>
      <c r="H754" s="563"/>
    </row>
    <row r="755" spans="1:8" ht="27" customHeight="1" x14ac:dyDescent="0.25">
      <c r="A755" s="133"/>
      <c r="H755" s="563"/>
    </row>
    <row r="756" spans="1:8" ht="16.5" customHeight="1" x14ac:dyDescent="0.25">
      <c r="A756" s="133"/>
      <c r="H756" s="563"/>
    </row>
    <row r="757" spans="1:8" ht="24.75" customHeight="1" x14ac:dyDescent="0.25">
      <c r="A757" s="133"/>
      <c r="H757" s="563"/>
    </row>
    <row r="758" spans="1:8" ht="14.5" customHeight="1" x14ac:dyDescent="0.25">
      <c r="A758" s="133"/>
      <c r="H758" s="563"/>
    </row>
    <row r="759" spans="1:8" ht="27" customHeight="1" x14ac:dyDescent="0.25">
      <c r="A759" s="133"/>
      <c r="H759" s="563"/>
    </row>
    <row r="760" spans="1:8" ht="15" customHeight="1" x14ac:dyDescent="0.25">
      <c r="A760" s="133"/>
      <c r="H760" s="563"/>
    </row>
    <row r="761" spans="1:8" ht="25.5" customHeight="1" x14ac:dyDescent="0.25">
      <c r="A761" s="133"/>
      <c r="H761" s="563"/>
    </row>
    <row r="762" spans="1:8" ht="15" customHeight="1" x14ac:dyDescent="0.25">
      <c r="A762" s="133"/>
      <c r="H762" s="563"/>
    </row>
    <row r="763" spans="1:8" ht="15" customHeight="1" x14ac:dyDescent="0.25">
      <c r="A763" s="133"/>
      <c r="H763" s="563"/>
    </row>
    <row r="764" spans="1:8" x14ac:dyDescent="0.25">
      <c r="A764" s="133"/>
      <c r="H764" s="563"/>
    </row>
    <row r="765" spans="1:8" ht="15" customHeight="1" x14ac:dyDescent="0.25">
      <c r="A765" s="133"/>
      <c r="H765" s="563"/>
    </row>
    <row r="766" spans="1:8" x14ac:dyDescent="0.25">
      <c r="A766" s="133"/>
      <c r="H766" s="563"/>
    </row>
    <row r="767" spans="1:8" ht="15" customHeight="1" x14ac:dyDescent="0.25">
      <c r="A767" s="133"/>
      <c r="H767" s="563"/>
    </row>
    <row r="768" spans="1:8" x14ac:dyDescent="0.25">
      <c r="A768" s="133"/>
      <c r="H768" s="563"/>
    </row>
    <row r="769" spans="1:8" x14ac:dyDescent="0.25">
      <c r="A769" s="133"/>
      <c r="H769" s="563"/>
    </row>
    <row r="770" spans="1:8" x14ac:dyDescent="0.25">
      <c r="A770" s="133"/>
      <c r="H770" s="563"/>
    </row>
    <row r="771" spans="1:8" x14ac:dyDescent="0.25">
      <c r="A771" s="133"/>
      <c r="H771" s="563"/>
    </row>
    <row r="772" spans="1:8" x14ac:dyDescent="0.25">
      <c r="A772" s="133"/>
      <c r="H772" s="563"/>
    </row>
    <row r="773" spans="1:8" x14ac:dyDescent="0.25">
      <c r="A773" s="133"/>
      <c r="H773" s="563"/>
    </row>
    <row r="774" spans="1:8" x14ac:dyDescent="0.25">
      <c r="A774" s="133"/>
      <c r="H774" s="563"/>
    </row>
    <row r="775" spans="1:8" x14ac:dyDescent="0.25">
      <c r="A775" s="133"/>
      <c r="H775" s="563"/>
    </row>
    <row r="776" spans="1:8" x14ac:dyDescent="0.25">
      <c r="H776" s="563"/>
    </row>
    <row r="777" spans="1:8" x14ac:dyDescent="0.25">
      <c r="H777" s="563"/>
    </row>
    <row r="778" spans="1:8" x14ac:dyDescent="0.25">
      <c r="H778" s="563"/>
    </row>
    <row r="779" spans="1:8" x14ac:dyDescent="0.25">
      <c r="H779" s="563"/>
    </row>
    <row r="780" spans="1:8" x14ac:dyDescent="0.25">
      <c r="H780" s="563"/>
    </row>
    <row r="781" spans="1:8" x14ac:dyDescent="0.25">
      <c r="H781" s="563"/>
    </row>
    <row r="782" spans="1:8" x14ac:dyDescent="0.25">
      <c r="H782" s="563"/>
    </row>
    <row r="783" spans="1:8" x14ac:dyDescent="0.25">
      <c r="H783" s="563"/>
    </row>
    <row r="784" spans="1:8" x14ac:dyDescent="0.25">
      <c r="H784" s="563"/>
    </row>
    <row r="785" spans="8:8" x14ac:dyDescent="0.25">
      <c r="H785" s="563"/>
    </row>
    <row r="786" spans="8:8" x14ac:dyDescent="0.25">
      <c r="H786" s="563"/>
    </row>
    <row r="787" spans="8:8" x14ac:dyDescent="0.25">
      <c r="H787" s="563"/>
    </row>
    <row r="788" spans="8:8" x14ac:dyDescent="0.25">
      <c r="H788" s="563"/>
    </row>
    <row r="789" spans="8:8" x14ac:dyDescent="0.25">
      <c r="H789" s="563"/>
    </row>
    <row r="790" spans="8:8" x14ac:dyDescent="0.25">
      <c r="H790" s="563"/>
    </row>
    <row r="791" spans="8:8" x14ac:dyDescent="0.25">
      <c r="H791" s="563"/>
    </row>
    <row r="792" spans="8:8" x14ac:dyDescent="0.25">
      <c r="H792" s="563"/>
    </row>
    <row r="793" spans="8:8" x14ac:dyDescent="0.25">
      <c r="H793" s="563"/>
    </row>
    <row r="794" spans="8:8" x14ac:dyDescent="0.25">
      <c r="H794" s="563"/>
    </row>
    <row r="795" spans="8:8" x14ac:dyDescent="0.25">
      <c r="H795" s="563"/>
    </row>
    <row r="796" spans="8:8" x14ac:dyDescent="0.25">
      <c r="H796" s="563"/>
    </row>
    <row r="797" spans="8:8" x14ac:dyDescent="0.25">
      <c r="H797" s="563"/>
    </row>
    <row r="798" spans="8:8" x14ac:dyDescent="0.25">
      <c r="H798" s="563"/>
    </row>
    <row r="799" spans="8:8" x14ac:dyDescent="0.25">
      <c r="H799" s="563"/>
    </row>
    <row r="800" spans="8:8" x14ac:dyDescent="0.25">
      <c r="H800" s="563"/>
    </row>
    <row r="801" spans="8:8" x14ac:dyDescent="0.25">
      <c r="H801" s="563"/>
    </row>
    <row r="802" spans="8:8" x14ac:dyDescent="0.25">
      <c r="H802" s="563"/>
    </row>
    <row r="803" spans="8:8" x14ac:dyDescent="0.25">
      <c r="H803" s="563"/>
    </row>
    <row r="804" spans="8:8" x14ac:dyDescent="0.25">
      <c r="H804" s="563"/>
    </row>
    <row r="805" spans="8:8" x14ac:dyDescent="0.25">
      <c r="H805" s="563"/>
    </row>
    <row r="806" spans="8:8" x14ac:dyDescent="0.25">
      <c r="H806" s="563"/>
    </row>
    <row r="807" spans="8:8" x14ac:dyDescent="0.25">
      <c r="H807" s="563"/>
    </row>
    <row r="808" spans="8:8" x14ac:dyDescent="0.25">
      <c r="H808" s="563"/>
    </row>
    <row r="809" spans="8:8" x14ac:dyDescent="0.25">
      <c r="H809" s="563"/>
    </row>
    <row r="810" spans="8:8" x14ac:dyDescent="0.25">
      <c r="H810" s="563"/>
    </row>
    <row r="811" spans="8:8" x14ac:dyDescent="0.25">
      <c r="H811" s="563"/>
    </row>
    <row r="812" spans="8:8" x14ac:dyDescent="0.25">
      <c r="H812" s="563"/>
    </row>
    <row r="813" spans="8:8" x14ac:dyDescent="0.25">
      <c r="H813" s="563"/>
    </row>
    <row r="814" spans="8:8" x14ac:dyDescent="0.25">
      <c r="H814" s="563"/>
    </row>
    <row r="815" spans="8:8" x14ac:dyDescent="0.25">
      <c r="H815" s="563"/>
    </row>
    <row r="816" spans="8:8" x14ac:dyDescent="0.25">
      <c r="H816" s="563"/>
    </row>
    <row r="817" spans="8:8" x14ac:dyDescent="0.25">
      <c r="H817" s="563"/>
    </row>
    <row r="818" spans="8:8" x14ac:dyDescent="0.25">
      <c r="H818" s="563"/>
    </row>
    <row r="819" spans="8:8" x14ac:dyDescent="0.25">
      <c r="H819" s="563"/>
    </row>
    <row r="820" spans="8:8" x14ac:dyDescent="0.25">
      <c r="H820" s="563"/>
    </row>
    <row r="821" spans="8:8" x14ac:dyDescent="0.25">
      <c r="H821" s="563"/>
    </row>
    <row r="822" spans="8:8" x14ac:dyDescent="0.25">
      <c r="H822" s="563"/>
    </row>
    <row r="823" spans="8:8" x14ac:dyDescent="0.25">
      <c r="H823" s="563"/>
    </row>
    <row r="824" spans="8:8" x14ac:dyDescent="0.25">
      <c r="H824" s="563"/>
    </row>
    <row r="825" spans="8:8" x14ac:dyDescent="0.25">
      <c r="H825" s="563"/>
    </row>
    <row r="826" spans="8:8" x14ac:dyDescent="0.25">
      <c r="H826" s="563"/>
    </row>
    <row r="827" spans="8:8" x14ac:dyDescent="0.25">
      <c r="H827" s="563"/>
    </row>
    <row r="828" spans="8:8" x14ac:dyDescent="0.25">
      <c r="H828" s="563"/>
    </row>
    <row r="829" spans="8:8" x14ac:dyDescent="0.25">
      <c r="H829" s="563"/>
    </row>
    <row r="830" spans="8:8" x14ac:dyDescent="0.25">
      <c r="H830" s="563"/>
    </row>
    <row r="831" spans="8:8" x14ac:dyDescent="0.25">
      <c r="H831" s="563"/>
    </row>
    <row r="832" spans="8:8" x14ac:dyDescent="0.25">
      <c r="H832" s="563"/>
    </row>
    <row r="833" spans="8:8" x14ac:dyDescent="0.25">
      <c r="H833" s="563"/>
    </row>
    <row r="834" spans="8:8" x14ac:dyDescent="0.25">
      <c r="H834" s="563"/>
    </row>
    <row r="835" spans="8:8" x14ac:dyDescent="0.25">
      <c r="H835" s="563"/>
    </row>
    <row r="836" spans="8:8" x14ac:dyDescent="0.25">
      <c r="H836" s="563"/>
    </row>
    <row r="837" spans="8:8" x14ac:dyDescent="0.25">
      <c r="H837" s="563"/>
    </row>
    <row r="838" spans="8:8" x14ac:dyDescent="0.25">
      <c r="H838" s="563"/>
    </row>
    <row r="839" spans="8:8" x14ac:dyDescent="0.25">
      <c r="H839" s="563"/>
    </row>
    <row r="840" spans="8:8" x14ac:dyDescent="0.25">
      <c r="H840" s="563"/>
    </row>
    <row r="841" spans="8:8" x14ac:dyDescent="0.25">
      <c r="H841" s="563"/>
    </row>
    <row r="842" spans="8:8" x14ac:dyDescent="0.25">
      <c r="H842" s="563"/>
    </row>
    <row r="843" spans="8:8" x14ac:dyDescent="0.25">
      <c r="H843" s="563"/>
    </row>
    <row r="844" spans="8:8" x14ac:dyDescent="0.25">
      <c r="H844" s="563"/>
    </row>
    <row r="845" spans="8:8" x14ac:dyDescent="0.25">
      <c r="H845" s="563"/>
    </row>
    <row r="846" spans="8:8" x14ac:dyDescent="0.25">
      <c r="H846" s="563"/>
    </row>
    <row r="847" spans="8:8" x14ac:dyDescent="0.25">
      <c r="H847" s="563"/>
    </row>
    <row r="848" spans="8:8" x14ac:dyDescent="0.25">
      <c r="H848" s="563"/>
    </row>
    <row r="849" spans="8:8" x14ac:dyDescent="0.25">
      <c r="H849" s="563"/>
    </row>
    <row r="850" spans="8:8" x14ac:dyDescent="0.25">
      <c r="H850" s="563"/>
    </row>
    <row r="851" spans="8:8" x14ac:dyDescent="0.25">
      <c r="H851" s="563"/>
    </row>
    <row r="852" spans="8:8" x14ac:dyDescent="0.25">
      <c r="H852" s="563"/>
    </row>
    <row r="853" spans="8:8" x14ac:dyDescent="0.25">
      <c r="H853" s="563"/>
    </row>
    <row r="854" spans="8:8" x14ac:dyDescent="0.25">
      <c r="H854" s="563"/>
    </row>
    <row r="855" spans="8:8" x14ac:dyDescent="0.25">
      <c r="H855" s="563"/>
    </row>
    <row r="856" spans="8:8" x14ac:dyDescent="0.25">
      <c r="H856" s="563"/>
    </row>
    <row r="857" spans="8:8" x14ac:dyDescent="0.25">
      <c r="H857" s="563"/>
    </row>
    <row r="858" spans="8:8" x14ac:dyDescent="0.25">
      <c r="H858" s="563"/>
    </row>
    <row r="859" spans="8:8" x14ac:dyDescent="0.25">
      <c r="H859" s="563"/>
    </row>
    <row r="860" spans="8:8" x14ac:dyDescent="0.25">
      <c r="H860" s="563"/>
    </row>
    <row r="861" spans="8:8" x14ac:dyDescent="0.25">
      <c r="H861" s="563"/>
    </row>
    <row r="862" spans="8:8" x14ac:dyDescent="0.25">
      <c r="H862" s="563"/>
    </row>
    <row r="863" spans="8:8" x14ac:dyDescent="0.25">
      <c r="H863" s="563"/>
    </row>
    <row r="864" spans="8:8" x14ac:dyDescent="0.25">
      <c r="H864" s="563"/>
    </row>
    <row r="865" spans="8:8" x14ac:dyDescent="0.25">
      <c r="H865" s="563"/>
    </row>
    <row r="866" spans="8:8" x14ac:dyDescent="0.25">
      <c r="H866" s="563"/>
    </row>
    <row r="867" spans="8:8" x14ac:dyDescent="0.25">
      <c r="H867" s="563"/>
    </row>
    <row r="868" spans="8:8" x14ac:dyDescent="0.25">
      <c r="H868" s="563"/>
    </row>
    <row r="869" spans="8:8" x14ac:dyDescent="0.25">
      <c r="H869" s="563"/>
    </row>
    <row r="870" spans="8:8" x14ac:dyDescent="0.25">
      <c r="H870" s="563"/>
    </row>
    <row r="871" spans="8:8" x14ac:dyDescent="0.25">
      <c r="H871" s="563"/>
    </row>
    <row r="872" spans="8:8" x14ac:dyDescent="0.25">
      <c r="H872" s="563"/>
    </row>
    <row r="873" spans="8:8" x14ac:dyDescent="0.25">
      <c r="H873" s="563"/>
    </row>
    <row r="874" spans="8:8" x14ac:dyDescent="0.25">
      <c r="H874" s="563"/>
    </row>
    <row r="875" spans="8:8" x14ac:dyDescent="0.25">
      <c r="H875" s="563"/>
    </row>
    <row r="876" spans="8:8" x14ac:dyDescent="0.25">
      <c r="H876" s="563"/>
    </row>
    <row r="877" spans="8:8" x14ac:dyDescent="0.25">
      <c r="H877" s="563"/>
    </row>
    <row r="878" spans="8:8" x14ac:dyDescent="0.25">
      <c r="H878" s="563"/>
    </row>
    <row r="879" spans="8:8" x14ac:dyDescent="0.25">
      <c r="H879" s="563"/>
    </row>
    <row r="880" spans="8:8" x14ac:dyDescent="0.25">
      <c r="H880" s="563"/>
    </row>
    <row r="881" spans="8:8" x14ac:dyDescent="0.25">
      <c r="H881" s="563"/>
    </row>
    <row r="882" spans="8:8" x14ac:dyDescent="0.25">
      <c r="H882" s="563"/>
    </row>
    <row r="883" spans="8:8" x14ac:dyDescent="0.25">
      <c r="H883" s="563"/>
    </row>
    <row r="884" spans="8:8" x14ac:dyDescent="0.25">
      <c r="H884" s="563"/>
    </row>
    <row r="885" spans="8:8" x14ac:dyDescent="0.25">
      <c r="H885" s="563"/>
    </row>
    <row r="886" spans="8:8" x14ac:dyDescent="0.25">
      <c r="H886" s="563"/>
    </row>
    <row r="887" spans="8:8" x14ac:dyDescent="0.25">
      <c r="H887" s="563"/>
    </row>
    <row r="888" spans="8:8" x14ac:dyDescent="0.25">
      <c r="H888" s="563"/>
    </row>
    <row r="889" spans="8:8" x14ac:dyDescent="0.25">
      <c r="H889" s="563"/>
    </row>
    <row r="890" spans="8:8" x14ac:dyDescent="0.25">
      <c r="H890" s="563"/>
    </row>
    <row r="891" spans="8:8" x14ac:dyDescent="0.25">
      <c r="H891" s="563"/>
    </row>
    <row r="892" spans="8:8" x14ac:dyDescent="0.25">
      <c r="H892" s="563"/>
    </row>
    <row r="893" spans="8:8" x14ac:dyDescent="0.25">
      <c r="H893" s="563"/>
    </row>
    <row r="894" spans="8:8" x14ac:dyDescent="0.25">
      <c r="H894" s="563"/>
    </row>
    <row r="895" spans="8:8" x14ac:dyDescent="0.25">
      <c r="H895" s="563"/>
    </row>
    <row r="896" spans="8:8" x14ac:dyDescent="0.25">
      <c r="H896" s="563"/>
    </row>
    <row r="897" spans="8:8" x14ac:dyDescent="0.25">
      <c r="H897" s="563"/>
    </row>
    <row r="898" spans="8:8" x14ac:dyDescent="0.25">
      <c r="H898" s="563"/>
    </row>
    <row r="899" spans="8:8" x14ac:dyDescent="0.25">
      <c r="H899" s="563"/>
    </row>
    <row r="900" spans="8:8" x14ac:dyDescent="0.25">
      <c r="H900" s="563"/>
    </row>
    <row r="901" spans="8:8" x14ac:dyDescent="0.25">
      <c r="H901" s="563"/>
    </row>
    <row r="902" spans="8:8" x14ac:dyDescent="0.25">
      <c r="H902" s="563"/>
    </row>
    <row r="903" spans="8:8" x14ac:dyDescent="0.25">
      <c r="H903" s="563"/>
    </row>
    <row r="904" spans="8:8" x14ac:dyDescent="0.25">
      <c r="H904" s="563"/>
    </row>
    <row r="905" spans="8:8" x14ac:dyDescent="0.25">
      <c r="H905" s="563"/>
    </row>
    <row r="906" spans="8:8" x14ac:dyDescent="0.25">
      <c r="H906" s="563"/>
    </row>
    <row r="907" spans="8:8" x14ac:dyDescent="0.25">
      <c r="H907" s="563"/>
    </row>
    <row r="908" spans="8:8" x14ac:dyDescent="0.25">
      <c r="H908" s="563"/>
    </row>
    <row r="909" spans="8:8" x14ac:dyDescent="0.25">
      <c r="H909" s="563"/>
    </row>
    <row r="910" spans="8:8" x14ac:dyDescent="0.25">
      <c r="H910" s="563"/>
    </row>
    <row r="911" spans="8:8" x14ac:dyDescent="0.25">
      <c r="H911" s="563"/>
    </row>
    <row r="912" spans="8:8" x14ac:dyDescent="0.25">
      <c r="H912" s="563"/>
    </row>
    <row r="913" spans="8:8" x14ac:dyDescent="0.25">
      <c r="H913" s="563"/>
    </row>
    <row r="914" spans="8:8" x14ac:dyDescent="0.25">
      <c r="H914" s="563"/>
    </row>
    <row r="915" spans="8:8" x14ac:dyDescent="0.25">
      <c r="H915" s="563"/>
    </row>
    <row r="916" spans="8:8" x14ac:dyDescent="0.25">
      <c r="H916" s="563"/>
    </row>
    <row r="917" spans="8:8" x14ac:dyDescent="0.25">
      <c r="H917" s="563"/>
    </row>
    <row r="918" spans="8:8" x14ac:dyDescent="0.25">
      <c r="H918" s="563"/>
    </row>
    <row r="919" spans="8:8" x14ac:dyDescent="0.25">
      <c r="H919" s="563"/>
    </row>
    <row r="920" spans="8:8" x14ac:dyDescent="0.25">
      <c r="H920" s="563"/>
    </row>
    <row r="921" spans="8:8" x14ac:dyDescent="0.25">
      <c r="H921" s="563"/>
    </row>
    <row r="922" spans="8:8" x14ac:dyDescent="0.25">
      <c r="H922" s="563"/>
    </row>
    <row r="923" spans="8:8" x14ac:dyDescent="0.25">
      <c r="H923" s="563"/>
    </row>
    <row r="924" spans="8:8" x14ac:dyDescent="0.25">
      <c r="H924" s="563"/>
    </row>
    <row r="925" spans="8:8" x14ac:dyDescent="0.25">
      <c r="H925" s="563"/>
    </row>
    <row r="926" spans="8:8" x14ac:dyDescent="0.25">
      <c r="H926" s="563"/>
    </row>
    <row r="927" spans="8:8" x14ac:dyDescent="0.25">
      <c r="H927" s="563"/>
    </row>
    <row r="928" spans="8:8" x14ac:dyDescent="0.25">
      <c r="H928" s="563"/>
    </row>
    <row r="929" spans="8:8" x14ac:dyDescent="0.25">
      <c r="H929" s="563"/>
    </row>
    <row r="930" spans="8:8" x14ac:dyDescent="0.25">
      <c r="H930" s="563"/>
    </row>
    <row r="931" spans="8:8" x14ac:dyDescent="0.25">
      <c r="H931" s="563"/>
    </row>
    <row r="932" spans="8:8" x14ac:dyDescent="0.25">
      <c r="H932" s="563"/>
    </row>
    <row r="933" spans="8:8" x14ac:dyDescent="0.25">
      <c r="H933" s="563"/>
    </row>
    <row r="934" spans="8:8" x14ac:dyDescent="0.25">
      <c r="H934" s="563"/>
    </row>
    <row r="935" spans="8:8" x14ac:dyDescent="0.25">
      <c r="H935" s="563"/>
    </row>
    <row r="936" spans="8:8" x14ac:dyDescent="0.25">
      <c r="H936" s="563"/>
    </row>
    <row r="937" spans="8:8" x14ac:dyDescent="0.25">
      <c r="H937" s="563"/>
    </row>
    <row r="938" spans="8:8" x14ac:dyDescent="0.25">
      <c r="H938" s="563"/>
    </row>
    <row r="939" spans="8:8" x14ac:dyDescent="0.25">
      <c r="H939" s="563"/>
    </row>
    <row r="940" spans="8:8" x14ac:dyDescent="0.25">
      <c r="H940" s="563"/>
    </row>
    <row r="941" spans="8:8" x14ac:dyDescent="0.25">
      <c r="H941" s="563"/>
    </row>
    <row r="942" spans="8:8" x14ac:dyDescent="0.25">
      <c r="H942" s="563"/>
    </row>
    <row r="943" spans="8:8" x14ac:dyDescent="0.25">
      <c r="H943" s="563"/>
    </row>
    <row r="944" spans="8:8" x14ac:dyDescent="0.25">
      <c r="H944" s="563"/>
    </row>
    <row r="945" spans="8:8" x14ac:dyDescent="0.25">
      <c r="H945" s="563"/>
    </row>
    <row r="946" spans="8:8" x14ac:dyDescent="0.25">
      <c r="H946" s="563"/>
    </row>
    <row r="947" spans="8:8" x14ac:dyDescent="0.25">
      <c r="H947" s="563"/>
    </row>
    <row r="948" spans="8:8" x14ac:dyDescent="0.25">
      <c r="H948" s="563"/>
    </row>
    <row r="949" spans="8:8" x14ac:dyDescent="0.25">
      <c r="H949" s="563"/>
    </row>
    <row r="950" spans="8:8" x14ac:dyDescent="0.25">
      <c r="H950" s="563"/>
    </row>
    <row r="951" spans="8:8" x14ac:dyDescent="0.25">
      <c r="H951" s="563"/>
    </row>
    <row r="952" spans="8:8" x14ac:dyDescent="0.25">
      <c r="H952" s="563"/>
    </row>
    <row r="953" spans="8:8" x14ac:dyDescent="0.25">
      <c r="H953" s="563"/>
    </row>
    <row r="954" spans="8:8" x14ac:dyDescent="0.25">
      <c r="H954" s="563"/>
    </row>
    <row r="955" spans="8:8" x14ac:dyDescent="0.25">
      <c r="H955" s="563"/>
    </row>
    <row r="956" spans="8:8" x14ac:dyDescent="0.25">
      <c r="H956" s="563"/>
    </row>
    <row r="957" spans="8:8" x14ac:dyDescent="0.25">
      <c r="H957" s="563"/>
    </row>
    <row r="958" spans="8:8" x14ac:dyDescent="0.25">
      <c r="H958" s="563"/>
    </row>
    <row r="959" spans="8:8" x14ac:dyDescent="0.25">
      <c r="H959" s="563"/>
    </row>
    <row r="960" spans="8:8" x14ac:dyDescent="0.25">
      <c r="H960" s="563"/>
    </row>
    <row r="961" spans="8:8" x14ac:dyDescent="0.25">
      <c r="H961" s="563"/>
    </row>
    <row r="962" spans="8:8" x14ac:dyDescent="0.25">
      <c r="H962" s="563"/>
    </row>
    <row r="963" spans="8:8" x14ac:dyDescent="0.25">
      <c r="H963" s="563"/>
    </row>
    <row r="964" spans="8:8" x14ac:dyDescent="0.25">
      <c r="H964" s="563"/>
    </row>
    <row r="965" spans="8:8" x14ac:dyDescent="0.25">
      <c r="H965" s="563"/>
    </row>
    <row r="966" spans="8:8" x14ac:dyDescent="0.25">
      <c r="H966" s="563"/>
    </row>
    <row r="967" spans="8:8" x14ac:dyDescent="0.25">
      <c r="H967" s="563"/>
    </row>
    <row r="968" spans="8:8" x14ac:dyDescent="0.25">
      <c r="H968" s="563"/>
    </row>
    <row r="969" spans="8:8" x14ac:dyDescent="0.25">
      <c r="H969" s="563"/>
    </row>
    <row r="970" spans="8:8" x14ac:dyDescent="0.25">
      <c r="H970" s="563"/>
    </row>
    <row r="971" spans="8:8" x14ac:dyDescent="0.25">
      <c r="H971" s="563"/>
    </row>
    <row r="972" spans="8:8" x14ac:dyDescent="0.25">
      <c r="H972" s="563"/>
    </row>
    <row r="973" spans="8:8" x14ac:dyDescent="0.25">
      <c r="H973" s="563"/>
    </row>
    <row r="974" spans="8:8" x14ac:dyDescent="0.25">
      <c r="H974" s="563"/>
    </row>
    <row r="975" spans="8:8" x14ac:dyDescent="0.25">
      <c r="H975" s="563"/>
    </row>
    <row r="976" spans="8:8" x14ac:dyDescent="0.25">
      <c r="H976" s="563"/>
    </row>
    <row r="977" spans="8:8" x14ac:dyDescent="0.25">
      <c r="H977" s="563"/>
    </row>
    <row r="978" spans="8:8" x14ac:dyDescent="0.25">
      <c r="H978" s="563"/>
    </row>
    <row r="979" spans="8:8" x14ac:dyDescent="0.25">
      <c r="H979" s="563"/>
    </row>
    <row r="980" spans="8:8" x14ac:dyDescent="0.25">
      <c r="H980" s="563"/>
    </row>
    <row r="981" spans="8:8" x14ac:dyDescent="0.25">
      <c r="H981" s="563"/>
    </row>
    <row r="982" spans="8:8" x14ac:dyDescent="0.25">
      <c r="H982" s="563"/>
    </row>
    <row r="983" spans="8:8" x14ac:dyDescent="0.25">
      <c r="H983" s="563"/>
    </row>
    <row r="984" spans="8:8" x14ac:dyDescent="0.25">
      <c r="H984" s="563"/>
    </row>
    <row r="985" spans="8:8" x14ac:dyDescent="0.25">
      <c r="H985" s="563"/>
    </row>
    <row r="986" spans="8:8" x14ac:dyDescent="0.25">
      <c r="H986" s="563"/>
    </row>
    <row r="987" spans="8:8" x14ac:dyDescent="0.25">
      <c r="H987" s="563"/>
    </row>
    <row r="988" spans="8:8" x14ac:dyDescent="0.25">
      <c r="H988" s="563"/>
    </row>
    <row r="989" spans="8:8" x14ac:dyDescent="0.25">
      <c r="H989" s="563"/>
    </row>
    <row r="990" spans="8:8" x14ac:dyDescent="0.25">
      <c r="H990" s="563"/>
    </row>
    <row r="991" spans="8:8" x14ac:dyDescent="0.25">
      <c r="H991" s="563"/>
    </row>
    <row r="992" spans="8:8" x14ac:dyDescent="0.25">
      <c r="H992" s="563"/>
    </row>
    <row r="993" spans="8:8" x14ac:dyDescent="0.25">
      <c r="H993" s="563"/>
    </row>
    <row r="994" spans="8:8" x14ac:dyDescent="0.25">
      <c r="H994" s="563"/>
    </row>
    <row r="995" spans="8:8" x14ac:dyDescent="0.25">
      <c r="H995" s="563"/>
    </row>
    <row r="996" spans="8:8" x14ac:dyDescent="0.25">
      <c r="H996" s="563"/>
    </row>
    <row r="997" spans="8:8" x14ac:dyDescent="0.25">
      <c r="H997" s="563"/>
    </row>
    <row r="998" spans="8:8" x14ac:dyDescent="0.25">
      <c r="H998" s="563"/>
    </row>
    <row r="999" spans="8:8" x14ac:dyDescent="0.25">
      <c r="H999" s="563"/>
    </row>
    <row r="1000" spans="8:8" x14ac:dyDescent="0.25">
      <c r="H1000" s="563"/>
    </row>
    <row r="1001" spans="8:8" x14ac:dyDescent="0.25">
      <c r="H1001" s="563"/>
    </row>
    <row r="1002" spans="8:8" x14ac:dyDescent="0.25">
      <c r="H1002" s="563"/>
    </row>
    <row r="1003" spans="8:8" x14ac:dyDescent="0.25">
      <c r="H1003" s="563"/>
    </row>
    <row r="1004" spans="8:8" x14ac:dyDescent="0.25">
      <c r="H1004" s="563"/>
    </row>
    <row r="1005" spans="8:8" x14ac:dyDescent="0.25">
      <c r="H1005" s="563"/>
    </row>
    <row r="1006" spans="8:8" x14ac:dyDescent="0.25">
      <c r="H1006" s="563"/>
    </row>
    <row r="1007" spans="8:8" x14ac:dyDescent="0.25">
      <c r="H1007" s="563"/>
    </row>
    <row r="1008" spans="8:8" x14ac:dyDescent="0.25">
      <c r="H1008" s="563"/>
    </row>
    <row r="1009" spans="8:8" x14ac:dyDescent="0.25">
      <c r="H1009" s="563"/>
    </row>
    <row r="1010" spans="8:8" x14ac:dyDescent="0.25">
      <c r="H1010" s="563"/>
    </row>
  </sheetData>
  <sheetProtection algorithmName="SHA-512" hashValue="8q+SbV8r4m3KmvIdNmKIbiWcN0EkgKhEuc1Pxr+5BAYEijmNQfjBnh8MnOV2lrs+wdO62xSO9G3txVKzxK8pYA==" saltValue="06+A6F8BX4zaKNApm5zErA==" spinCount="100000" sheet="1" objects="1" scenarios="1" selectLockedCells="1"/>
  <protectedRanges>
    <protectedRange sqref="F393:G393 F409:G409" name="Range1"/>
  </protectedRanges>
  <customSheetViews>
    <customSheetView guid="{FFDE8AC1-92F5-4BFA-8F63-BCA86CD11446}" scale="90">
      <selection activeCell="F17" sqref="F17"/>
      <pageMargins left="0.7" right="0.7" top="0.75" bottom="0.75" header="0.3" footer="0.3"/>
      <pageSetup orientation="portrait" r:id="rId1"/>
    </customSheetView>
  </customSheetViews>
  <mergeCells count="353">
    <mergeCell ref="F210:F211"/>
    <mergeCell ref="B208:D208"/>
    <mergeCell ref="B173:D173"/>
    <mergeCell ref="B222:D222"/>
    <mergeCell ref="C365:D365"/>
    <mergeCell ref="B380:D380"/>
    <mergeCell ref="B225:D225"/>
    <mergeCell ref="B231:D231"/>
    <mergeCell ref="B276:D276"/>
    <mergeCell ref="B275:D275"/>
    <mergeCell ref="B343:D343"/>
    <mergeCell ref="E376:G376"/>
    <mergeCell ref="C371:D371"/>
    <mergeCell ref="C363:D363"/>
    <mergeCell ref="B335:D335"/>
    <mergeCell ref="B357:D357"/>
    <mergeCell ref="E364:G364"/>
    <mergeCell ref="C366:D366"/>
    <mergeCell ref="C367:D367"/>
    <mergeCell ref="C297:D297"/>
    <mergeCell ref="B263:D263"/>
    <mergeCell ref="E253:G253"/>
    <mergeCell ref="C285:D285"/>
    <mergeCell ref="C287:D287"/>
    <mergeCell ref="C169:D169"/>
    <mergeCell ref="B177:D177"/>
    <mergeCell ref="B200:D200"/>
    <mergeCell ref="E124:G124"/>
    <mergeCell ref="B124:D124"/>
    <mergeCell ref="B132:D132"/>
    <mergeCell ref="B143:D143"/>
    <mergeCell ref="E133:G133"/>
    <mergeCell ref="E107:G107"/>
    <mergeCell ref="E161:G161"/>
    <mergeCell ref="E140:G140"/>
    <mergeCell ref="B178:D178"/>
    <mergeCell ref="B92:D92"/>
    <mergeCell ref="B120:D120"/>
    <mergeCell ref="C149:D149"/>
    <mergeCell ref="B153:D153"/>
    <mergeCell ref="B159:D159"/>
    <mergeCell ref="B185:D185"/>
    <mergeCell ref="B507:D507"/>
    <mergeCell ref="E508:G508"/>
    <mergeCell ref="F509:F511"/>
    <mergeCell ref="G509:G511"/>
    <mergeCell ref="F280:F283"/>
    <mergeCell ref="E284:E285"/>
    <mergeCell ref="F284:F285"/>
    <mergeCell ref="E286:E287"/>
    <mergeCell ref="F286:F287"/>
    <mergeCell ref="E291:E292"/>
    <mergeCell ref="E293:E295"/>
    <mergeCell ref="F291:F297"/>
    <mergeCell ref="G291:G297"/>
    <mergeCell ref="G457:G458"/>
    <mergeCell ref="E402:G402"/>
    <mergeCell ref="G403:G404"/>
    <mergeCell ref="F406:F408"/>
    <mergeCell ref="G406:G408"/>
    <mergeCell ref="C168:D168"/>
    <mergeCell ref="C292:D292"/>
    <mergeCell ref="B587:D587"/>
    <mergeCell ref="C329:D329"/>
    <mergeCell ref="C393:D393"/>
    <mergeCell ref="E543:G543"/>
    <mergeCell ref="G298:G299"/>
    <mergeCell ref="E277:E279"/>
    <mergeCell ref="F277:F279"/>
    <mergeCell ref="E280:E283"/>
    <mergeCell ref="C288:D288"/>
    <mergeCell ref="C472:D472"/>
    <mergeCell ref="C470:D470"/>
    <mergeCell ref="G461:G463"/>
    <mergeCell ref="E388:E390"/>
    <mergeCell ref="C369:D369"/>
    <mergeCell ref="B469:D469"/>
    <mergeCell ref="C318:D318"/>
    <mergeCell ref="C319:D319"/>
    <mergeCell ref="C392:D392"/>
    <mergeCell ref="B569:D569"/>
    <mergeCell ref="C558:D558"/>
    <mergeCell ref="B570:D570"/>
    <mergeCell ref="B577:D577"/>
    <mergeCell ref="E276:G276"/>
    <mergeCell ref="B302:D302"/>
    <mergeCell ref="E303:G303"/>
    <mergeCell ref="B310:D310"/>
    <mergeCell ref="E310:G310"/>
    <mergeCell ref="E317:G317"/>
    <mergeCell ref="C320:D320"/>
    <mergeCell ref="C550:D550"/>
    <mergeCell ref="B529:D529"/>
    <mergeCell ref="E537:G537"/>
    <mergeCell ref="E332:G332"/>
    <mergeCell ref="C334:D334"/>
    <mergeCell ref="B581:D581"/>
    <mergeCell ref="E583:G583"/>
    <mergeCell ref="B409:D409"/>
    <mergeCell ref="B561:D561"/>
    <mergeCell ref="C562:D562"/>
    <mergeCell ref="B579:D579"/>
    <mergeCell ref="B488:D488"/>
    <mergeCell ref="A487:G487"/>
    <mergeCell ref="C473:D473"/>
    <mergeCell ref="E460:G460"/>
    <mergeCell ref="F27:F28"/>
    <mergeCell ref="E39:G39"/>
    <mergeCell ref="E44:G44"/>
    <mergeCell ref="G27:G28"/>
    <mergeCell ref="F113:F114"/>
    <mergeCell ref="C110:D110"/>
    <mergeCell ref="F40:F42"/>
    <mergeCell ref="B196:D196"/>
    <mergeCell ref="B224:D224"/>
    <mergeCell ref="G191:G192"/>
    <mergeCell ref="B59:D59"/>
    <mergeCell ref="A106:G106"/>
    <mergeCell ref="G113:G114"/>
    <mergeCell ref="E120:G120"/>
    <mergeCell ref="E112:G112"/>
    <mergeCell ref="B140:D140"/>
    <mergeCell ref="B207:D207"/>
    <mergeCell ref="C148:D148"/>
    <mergeCell ref="C146:D146"/>
    <mergeCell ref="E92:G92"/>
    <mergeCell ref="G40:G42"/>
    <mergeCell ref="C29:D29"/>
    <mergeCell ref="B66:D66"/>
    <mergeCell ref="E32:G32"/>
    <mergeCell ref="A5:G5"/>
    <mergeCell ref="E6:G6"/>
    <mergeCell ref="E12:G12"/>
    <mergeCell ref="E23:G23"/>
    <mergeCell ref="E26:G26"/>
    <mergeCell ref="G24:G25"/>
    <mergeCell ref="F24:F25"/>
    <mergeCell ref="G21:G22"/>
    <mergeCell ref="E9:G9"/>
    <mergeCell ref="F13:F15"/>
    <mergeCell ref="G13:G15"/>
    <mergeCell ref="F10:F11"/>
    <mergeCell ref="G10:G11"/>
    <mergeCell ref="E20:G20"/>
    <mergeCell ref="E19:G19"/>
    <mergeCell ref="F21:F22"/>
    <mergeCell ref="B16:D16"/>
    <mergeCell ref="B90:D90"/>
    <mergeCell ref="E29:G29"/>
    <mergeCell ref="B91:D91"/>
    <mergeCell ref="E74:G74"/>
    <mergeCell ref="B47:D47"/>
    <mergeCell ref="C78:D78"/>
    <mergeCell ref="C79:D79"/>
    <mergeCell ref="B81:D81"/>
    <mergeCell ref="F78:F79"/>
    <mergeCell ref="B51:D51"/>
    <mergeCell ref="B70:D70"/>
    <mergeCell ref="B71:D71"/>
    <mergeCell ref="E35:G35"/>
    <mergeCell ref="F36:F38"/>
    <mergeCell ref="C76:D76"/>
    <mergeCell ref="E77:G77"/>
    <mergeCell ref="F75:F76"/>
    <mergeCell ref="G75:G76"/>
    <mergeCell ref="G78:G79"/>
    <mergeCell ref="C37:D37"/>
    <mergeCell ref="G36:G38"/>
    <mergeCell ref="F739:F740"/>
    <mergeCell ref="G739:G740"/>
    <mergeCell ref="E738:G738"/>
    <mergeCell ref="C687:D687"/>
    <mergeCell ref="C688:D688"/>
    <mergeCell ref="E686:G686"/>
    <mergeCell ref="C691:D691"/>
    <mergeCell ref="C698:D698"/>
    <mergeCell ref="F683:F684"/>
    <mergeCell ref="G683:G684"/>
    <mergeCell ref="C683:D683"/>
    <mergeCell ref="B717:D717"/>
    <mergeCell ref="B729:D729"/>
    <mergeCell ref="B730:D730"/>
    <mergeCell ref="C699:D699"/>
    <mergeCell ref="B707:D707"/>
    <mergeCell ref="B719:D719"/>
    <mergeCell ref="B720:D720"/>
    <mergeCell ref="B718:D718"/>
    <mergeCell ref="E695:G695"/>
    <mergeCell ref="C636:D636"/>
    <mergeCell ref="E632:G632"/>
    <mergeCell ref="C633:D633"/>
    <mergeCell ref="F633:F634"/>
    <mergeCell ref="G633:G634"/>
    <mergeCell ref="C637:D637"/>
    <mergeCell ref="E648:G648"/>
    <mergeCell ref="E635:G635"/>
    <mergeCell ref="C638:D638"/>
    <mergeCell ref="E658:G658"/>
    <mergeCell ref="B667:D667"/>
    <mergeCell ref="E675:G675"/>
    <mergeCell ref="E682:G682"/>
    <mergeCell ref="B679:D679"/>
    <mergeCell ref="B648:D648"/>
    <mergeCell ref="C669:D669"/>
    <mergeCell ref="C670:D670"/>
    <mergeCell ref="B671:D671"/>
    <mergeCell ref="E668:G668"/>
    <mergeCell ref="B653:D653"/>
    <mergeCell ref="C660:D660"/>
    <mergeCell ref="C620:D620"/>
    <mergeCell ref="C621:D621"/>
    <mergeCell ref="C631:D631"/>
    <mergeCell ref="E627:G627"/>
    <mergeCell ref="C629:D629"/>
    <mergeCell ref="C630:D630"/>
    <mergeCell ref="F623:F624"/>
    <mergeCell ref="E622:G622"/>
    <mergeCell ref="F590:F591"/>
    <mergeCell ref="G590:G591"/>
    <mergeCell ref="B613:D613"/>
    <mergeCell ref="C478:D478"/>
    <mergeCell ref="E489:G489"/>
    <mergeCell ref="B479:D479"/>
    <mergeCell ref="C345:D345"/>
    <mergeCell ref="B484:D484"/>
    <mergeCell ref="C458:D458"/>
    <mergeCell ref="C475:D475"/>
    <mergeCell ref="F457:F458"/>
    <mergeCell ref="F461:F463"/>
    <mergeCell ref="C474:D474"/>
    <mergeCell ref="F388:F390"/>
    <mergeCell ref="G388:G390"/>
    <mergeCell ref="E391:G391"/>
    <mergeCell ref="E360:G360"/>
    <mergeCell ref="E469:G469"/>
    <mergeCell ref="E395:G395"/>
    <mergeCell ref="C373:D373"/>
    <mergeCell ref="C374:D374"/>
    <mergeCell ref="C477:D477"/>
    <mergeCell ref="A381:G381"/>
    <mergeCell ref="C476:D476"/>
    <mergeCell ref="E435:G435"/>
    <mergeCell ref="B448:D448"/>
    <mergeCell ref="E449:G449"/>
    <mergeCell ref="E746:G746"/>
    <mergeCell ref="A746:D746"/>
    <mergeCell ref="F505:F506"/>
    <mergeCell ref="G505:G506"/>
    <mergeCell ref="B668:D668"/>
    <mergeCell ref="G499:G500"/>
    <mergeCell ref="E498:G498"/>
    <mergeCell ref="B492:D492"/>
    <mergeCell ref="C491:D491"/>
    <mergeCell ref="B520:D520"/>
    <mergeCell ref="B528:D528"/>
    <mergeCell ref="B580:D580"/>
    <mergeCell ref="B542:D542"/>
    <mergeCell ref="F499:F500"/>
    <mergeCell ref="C563:D563"/>
    <mergeCell ref="B741:D741"/>
    <mergeCell ref="G623:G624"/>
    <mergeCell ref="E504:G504"/>
    <mergeCell ref="E517:G517"/>
    <mergeCell ref="F490:F491"/>
    <mergeCell ref="E601:E602"/>
    <mergeCell ref="F601:F602"/>
    <mergeCell ref="G601:G602"/>
    <mergeCell ref="B527:D527"/>
    <mergeCell ref="E405:G405"/>
    <mergeCell ref="B382:D382"/>
    <mergeCell ref="E456:G456"/>
    <mergeCell ref="E412:G412"/>
    <mergeCell ref="E439:G439"/>
    <mergeCell ref="E445:G445"/>
    <mergeCell ref="C443:D443"/>
    <mergeCell ref="E431:G431"/>
    <mergeCell ref="E419:G419"/>
    <mergeCell ref="E416:G416"/>
    <mergeCell ref="E442:G442"/>
    <mergeCell ref="E424:G424"/>
    <mergeCell ref="E428:G428"/>
    <mergeCell ref="B165:D165"/>
    <mergeCell ref="C299:D299"/>
    <mergeCell ref="E392:E393"/>
    <mergeCell ref="E298:E299"/>
    <mergeCell ref="E343:E345"/>
    <mergeCell ref="E326:G326"/>
    <mergeCell ref="E296:E297"/>
    <mergeCell ref="F298:F299"/>
    <mergeCell ref="A1:C1"/>
    <mergeCell ref="E387:G387"/>
    <mergeCell ref="F392:F393"/>
    <mergeCell ref="G392:G393"/>
    <mergeCell ref="B375:D375"/>
    <mergeCell ref="B358:D358"/>
    <mergeCell ref="F343:F345"/>
    <mergeCell ref="G343:G345"/>
    <mergeCell ref="E368:G368"/>
    <mergeCell ref="E372:G372"/>
    <mergeCell ref="E181:G181"/>
    <mergeCell ref="F30:F31"/>
    <mergeCell ref="G30:G31"/>
    <mergeCell ref="C32:D32"/>
    <mergeCell ref="F33:F34"/>
    <mergeCell ref="G33:G34"/>
    <mergeCell ref="B557:D557"/>
    <mergeCell ref="C490:D490"/>
    <mergeCell ref="E213:G213"/>
    <mergeCell ref="A220:G220"/>
    <mergeCell ref="E290:G290"/>
    <mergeCell ref="E234:G234"/>
    <mergeCell ref="E136:G136"/>
    <mergeCell ref="B209:D209"/>
    <mergeCell ref="E209:G209"/>
    <mergeCell ref="C211:D211"/>
    <mergeCell ref="B216:D216"/>
    <mergeCell ref="E145:G145"/>
    <mergeCell ref="E150:G150"/>
    <mergeCell ref="C147:D147"/>
    <mergeCell ref="B139:D139"/>
    <mergeCell ref="E190:G190"/>
    <mergeCell ref="F191:F192"/>
    <mergeCell ref="E167:G167"/>
    <mergeCell ref="B229:D229"/>
    <mergeCell ref="B226:D226"/>
    <mergeCell ref="E265:G265"/>
    <mergeCell ref="E247:G247"/>
    <mergeCell ref="G210:G211"/>
    <mergeCell ref="B199:D199"/>
    <mergeCell ref="F403:F404"/>
    <mergeCell ref="E557:G557"/>
    <mergeCell ref="G277:G287"/>
    <mergeCell ref="C505:D505"/>
    <mergeCell ref="C506:D506"/>
    <mergeCell ref="E548:G548"/>
    <mergeCell ref="C650:D650"/>
    <mergeCell ref="E552:G552"/>
    <mergeCell ref="G490:G491"/>
    <mergeCell ref="C623:D623"/>
    <mergeCell ref="B615:D615"/>
    <mergeCell ref="B614:D614"/>
    <mergeCell ref="E607:G607"/>
    <mergeCell ref="E618:G618"/>
    <mergeCell ref="B616:D616"/>
    <mergeCell ref="E589:G589"/>
    <mergeCell ref="A546:G546"/>
    <mergeCell ref="G608:G609"/>
    <mergeCell ref="F608:F609"/>
    <mergeCell ref="B524:D524"/>
    <mergeCell ref="E604:E605"/>
    <mergeCell ref="F604:F605"/>
    <mergeCell ref="G604:G605"/>
    <mergeCell ref="E561:G561"/>
  </mergeCells>
  <conditionalFormatting sqref="F7">
    <cfRule type="cellIs" dxfId="997" priority="56" operator="greaterThan">
      <formula>0</formula>
    </cfRule>
    <cfRule type="cellIs" dxfId="996" priority="55" operator="equal">
      <formula>$E$7</formula>
    </cfRule>
  </conditionalFormatting>
  <conditionalFormatting sqref="F8">
    <cfRule type="cellIs" dxfId="995" priority="54" operator="greaterThan">
      <formula>0</formula>
    </cfRule>
    <cfRule type="cellIs" dxfId="994" priority="53" operator="equal">
      <formula>$E$8</formula>
    </cfRule>
  </conditionalFormatting>
  <conditionalFormatting sqref="F10:F11 F33:F34 F191:F192 F499:F500">
    <cfRule type="expression" dxfId="993" priority="2797" stopIfTrue="1">
      <formula>F10=E10</formula>
    </cfRule>
    <cfRule type="expression" dxfId="992" priority="2796" stopIfTrue="1">
      <formula>F10=E11</formula>
    </cfRule>
    <cfRule type="cellIs" dxfId="991" priority="2798" stopIfTrue="1" operator="greaterThan">
      <formula>0</formula>
    </cfRule>
  </conditionalFormatting>
  <conditionalFormatting sqref="F13:F15 F36:F38 F608:F609">
    <cfRule type="expression" dxfId="990" priority="2786" stopIfTrue="1">
      <formula>F13=E14</formula>
    </cfRule>
  </conditionalFormatting>
  <conditionalFormatting sqref="F13:F15 F36:F38 F609">
    <cfRule type="expression" dxfId="989" priority="2785" stopIfTrue="1">
      <formula>F13=E15</formula>
    </cfRule>
    <cfRule type="cellIs" dxfId="988" priority="2788" stopIfTrue="1" operator="greaterThan">
      <formula>0</formula>
    </cfRule>
    <cfRule type="expression" dxfId="987" priority="2787" stopIfTrue="1">
      <formula>F13=E13</formula>
    </cfRule>
  </conditionalFormatting>
  <conditionalFormatting sqref="F16 F182:F189 F343 F346:F347 F382 F409 F495:F497 F501:F503 F505 F659:F662 F735:F737">
    <cfRule type="cellIs" dxfId="986" priority="2915" stopIfTrue="1" operator="between">
      <formula>E16</formula>
      <formula>E16</formula>
    </cfRule>
    <cfRule type="cellIs" dxfId="985" priority="2916" stopIfTrue="1" operator="greaterThan">
      <formula>0</formula>
    </cfRule>
  </conditionalFormatting>
  <conditionalFormatting sqref="F21:F22">
    <cfRule type="expression" dxfId="984" priority="2782" stopIfTrue="1">
      <formula>F21=E22</formula>
    </cfRule>
    <cfRule type="cellIs" dxfId="983" priority="2784" stopIfTrue="1" operator="greaterThan">
      <formula>0</formula>
    </cfRule>
    <cfRule type="expression" dxfId="982" priority="2783" stopIfTrue="1">
      <formula>F21=E21</formula>
    </cfRule>
  </conditionalFormatting>
  <conditionalFormatting sqref="F24:F25">
    <cfRule type="expression" dxfId="981" priority="2779" stopIfTrue="1">
      <formula>F24=E25</formula>
    </cfRule>
    <cfRule type="expression" dxfId="980" priority="2780" stopIfTrue="1">
      <formula>F24=E24</formula>
    </cfRule>
    <cfRule type="cellIs" dxfId="979" priority="2781" stopIfTrue="1" operator="greaterThan">
      <formula>0</formula>
    </cfRule>
  </conditionalFormatting>
  <conditionalFormatting sqref="F27:F28">
    <cfRule type="cellIs" dxfId="978" priority="2778" stopIfTrue="1" operator="greaterThan">
      <formula>0</formula>
    </cfRule>
    <cfRule type="expression" dxfId="977" priority="2776" stopIfTrue="1">
      <formula>F27=E28</formula>
    </cfRule>
    <cfRule type="expression" dxfId="976" priority="2777" stopIfTrue="1">
      <formula>F27=E27</formula>
    </cfRule>
  </conditionalFormatting>
  <conditionalFormatting sqref="F30:F31">
    <cfRule type="expression" dxfId="975" priority="2773" stopIfTrue="1">
      <formula>F30=E31</formula>
    </cfRule>
    <cfRule type="cellIs" dxfId="974" priority="2775" stopIfTrue="1" operator="greaterThan">
      <formula>0</formula>
    </cfRule>
    <cfRule type="expression" dxfId="973" priority="2774" stopIfTrue="1">
      <formula>F30=E30</formula>
    </cfRule>
  </conditionalFormatting>
  <conditionalFormatting sqref="F40:F42 F623:F624 F633:F634">
    <cfRule type="expression" dxfId="972" priority="2674" stopIfTrue="1">
      <formula>F40=E41</formula>
    </cfRule>
  </conditionalFormatting>
  <conditionalFormatting sqref="F40:F42 F624 F634">
    <cfRule type="expression" dxfId="971" priority="2673" stopIfTrue="1">
      <formula>F40=E42</formula>
    </cfRule>
    <cfRule type="cellIs" dxfId="970" priority="2676" stopIfTrue="1" operator="greaterThan">
      <formula>0</formula>
    </cfRule>
    <cfRule type="expression" dxfId="969" priority="2675" stopIfTrue="1">
      <formula>F40=E40</formula>
    </cfRule>
  </conditionalFormatting>
  <conditionalFormatting sqref="F43">
    <cfRule type="cellIs" dxfId="968" priority="2648" stopIfTrue="1" operator="greaterThan">
      <formula>0</formula>
    </cfRule>
    <cfRule type="cellIs" dxfId="967" priority="2647" stopIfTrue="1" operator="between">
      <formula>E43</formula>
      <formula>E43</formula>
    </cfRule>
  </conditionalFormatting>
  <conditionalFormatting sqref="F45">
    <cfRule type="cellIs" dxfId="966" priority="52" operator="greaterThan">
      <formula>0</formula>
    </cfRule>
    <cfRule type="cellIs" dxfId="965" priority="51" operator="equal">
      <formula>$E$45</formula>
    </cfRule>
  </conditionalFormatting>
  <conditionalFormatting sqref="F46">
    <cfRule type="cellIs" dxfId="964" priority="49" operator="equal">
      <formula>$E$46</formula>
    </cfRule>
    <cfRule type="cellIs" dxfId="963" priority="50" operator="greaterThan">
      <formula>0</formula>
    </cfRule>
  </conditionalFormatting>
  <conditionalFormatting sqref="F47">
    <cfRule type="cellIs" dxfId="962" priority="48" operator="greaterThan">
      <formula>0</formula>
    </cfRule>
    <cfRule type="cellIs" dxfId="961" priority="47" operator="equal">
      <formula>$E$47</formula>
    </cfRule>
  </conditionalFormatting>
  <conditionalFormatting sqref="F48">
    <cfRule type="cellIs" dxfId="960" priority="46" operator="greaterThan">
      <formula>0</formula>
    </cfRule>
    <cfRule type="cellIs" dxfId="959" priority="45" operator="equal">
      <formula>$E$48</formula>
    </cfRule>
  </conditionalFormatting>
  <conditionalFormatting sqref="F49">
    <cfRule type="cellIs" dxfId="958" priority="44" operator="greaterThan">
      <formula>0</formula>
    </cfRule>
    <cfRule type="cellIs" dxfId="957" priority="43" operator="equal">
      <formula>$E$49</formula>
    </cfRule>
  </conditionalFormatting>
  <conditionalFormatting sqref="F50">
    <cfRule type="cellIs" dxfId="956" priority="41" operator="equal">
      <formula>$E$50</formula>
    </cfRule>
    <cfRule type="cellIs" dxfId="955" priority="42" operator="greaterThan">
      <formula>0</formula>
    </cfRule>
  </conditionalFormatting>
  <conditionalFormatting sqref="F51">
    <cfRule type="cellIs" dxfId="954" priority="40" operator="greaterThan">
      <formula>0</formula>
    </cfRule>
    <cfRule type="cellIs" dxfId="953" priority="39" operator="equal">
      <formula>$E$51</formula>
    </cfRule>
  </conditionalFormatting>
  <conditionalFormatting sqref="F52">
    <cfRule type="cellIs" dxfId="952" priority="38" operator="greaterThan">
      <formula>0</formula>
    </cfRule>
    <cfRule type="cellIs" dxfId="951" priority="37" operator="equal">
      <formula>$E$52</formula>
    </cfRule>
  </conditionalFormatting>
  <conditionalFormatting sqref="F65:F71">
    <cfRule type="cellIs" dxfId="950" priority="2889" stopIfTrue="1" operator="between">
      <formula>E65</formula>
      <formula>E65</formula>
    </cfRule>
    <cfRule type="cellIs" dxfId="949" priority="2890" stopIfTrue="1" operator="greaterThan">
      <formula>0</formula>
    </cfRule>
  </conditionalFormatting>
  <conditionalFormatting sqref="F75:F76">
    <cfRule type="cellIs" dxfId="948" priority="6" operator="greaterThan">
      <formula>0</formula>
    </cfRule>
    <cfRule type="cellIs" dxfId="947" priority="5" operator="between">
      <formula>$E$75</formula>
      <formula>$E$76</formula>
    </cfRule>
  </conditionalFormatting>
  <conditionalFormatting sqref="F78:F79">
    <cfRule type="cellIs" dxfId="946" priority="36" operator="greaterThan">
      <formula>0</formula>
    </cfRule>
    <cfRule type="cellIs" dxfId="945" priority="35" operator="equal">
      <formula>$E$79</formula>
    </cfRule>
    <cfRule type="cellIs" dxfId="944" priority="34" operator="equal">
      <formula>$E$78</formula>
    </cfRule>
  </conditionalFormatting>
  <conditionalFormatting sqref="F80:F81">
    <cfRule type="cellIs" dxfId="943" priority="2888" stopIfTrue="1" operator="greaterThan">
      <formula>0</formula>
    </cfRule>
    <cfRule type="cellIs" dxfId="942" priority="2887" stopIfTrue="1" operator="between">
      <formula>E80</formula>
      <formula>E80</formula>
    </cfRule>
  </conditionalFormatting>
  <conditionalFormatting sqref="F90:F91">
    <cfRule type="cellIs" dxfId="941" priority="2886" stopIfTrue="1" operator="greaterThan">
      <formula>0</formula>
    </cfRule>
    <cfRule type="cellIs" dxfId="940" priority="2885" stopIfTrue="1" operator="between">
      <formula>E90</formula>
      <formula>E90</formula>
    </cfRule>
  </conditionalFormatting>
  <conditionalFormatting sqref="F93:F98">
    <cfRule type="cellIs" dxfId="939" priority="2739" stopIfTrue="1" operator="between">
      <formula>E93</formula>
      <formula>E93</formula>
    </cfRule>
    <cfRule type="cellIs" dxfId="938" priority="2740" stopIfTrue="1" operator="greaterThan">
      <formula>0</formula>
    </cfRule>
  </conditionalFormatting>
  <conditionalFormatting sqref="F108:F110">
    <cfRule type="cellIs" dxfId="937" priority="2737" stopIfTrue="1" operator="between">
      <formula>E108</formula>
      <formula>E108</formula>
    </cfRule>
    <cfRule type="cellIs" dxfId="936" priority="2738" stopIfTrue="1" operator="greaterThan">
      <formula>0</formula>
    </cfRule>
  </conditionalFormatting>
  <conditionalFormatting sqref="F113:F114">
    <cfRule type="expression" dxfId="935" priority="2767" stopIfTrue="1">
      <formula>F113=E114</formula>
    </cfRule>
    <cfRule type="cellIs" dxfId="934" priority="2769" stopIfTrue="1" operator="greaterThan">
      <formula>0</formula>
    </cfRule>
    <cfRule type="expression" dxfId="933" priority="2768" stopIfTrue="1">
      <formula>F113=E113</formula>
    </cfRule>
  </conditionalFormatting>
  <conditionalFormatting sqref="F115:F116">
    <cfRule type="cellIs" dxfId="932" priority="658" stopIfTrue="1" operator="greaterThan">
      <formula>0</formula>
    </cfRule>
    <cfRule type="cellIs" dxfId="931" priority="657" stopIfTrue="1" operator="between">
      <formula>E115</formula>
      <formula>E115</formula>
    </cfRule>
  </conditionalFormatting>
  <conditionalFormatting sqref="F119">
    <cfRule type="cellIs" dxfId="930" priority="2882" stopIfTrue="1" operator="greaterThan">
      <formula>0</formula>
    </cfRule>
    <cfRule type="cellIs" dxfId="929" priority="2881" stopIfTrue="1" operator="between">
      <formula>E119</formula>
      <formula>E119</formula>
    </cfRule>
  </conditionalFormatting>
  <conditionalFormatting sqref="F121:F123">
    <cfRule type="cellIs" dxfId="928" priority="2735" stopIfTrue="1" operator="between">
      <formula>E121</formula>
      <formula>E121</formula>
    </cfRule>
    <cfRule type="cellIs" dxfId="927" priority="2736" stopIfTrue="1" operator="greaterThan">
      <formula>0</formula>
    </cfRule>
  </conditionalFormatting>
  <conditionalFormatting sqref="F125:F129">
    <cfRule type="cellIs" dxfId="926" priority="2734" stopIfTrue="1" operator="greaterThan">
      <formula>0</formula>
    </cfRule>
    <cfRule type="cellIs" dxfId="925" priority="2733" stopIfTrue="1" operator="between">
      <formula>E125</formula>
      <formula>E125</formula>
    </cfRule>
  </conditionalFormatting>
  <conditionalFormatting sqref="F132">
    <cfRule type="cellIs" dxfId="924" priority="655" stopIfTrue="1" operator="between">
      <formula>E132</formula>
      <formula>E132</formula>
    </cfRule>
    <cfRule type="cellIs" dxfId="923" priority="656" stopIfTrue="1" operator="greaterThan">
      <formula>0</formula>
    </cfRule>
  </conditionalFormatting>
  <conditionalFormatting sqref="F134:F135 F137:F138">
    <cfRule type="cellIs" dxfId="922" priority="2731" stopIfTrue="1" operator="between">
      <formula>E134</formula>
      <formula>E134</formula>
    </cfRule>
    <cfRule type="cellIs" dxfId="921" priority="2732" stopIfTrue="1" operator="greaterThan">
      <formula>0</formula>
    </cfRule>
  </conditionalFormatting>
  <conditionalFormatting sqref="F139">
    <cfRule type="cellIs" dxfId="920" priority="625" stopIfTrue="1" operator="between">
      <formula>1</formula>
      <formula>5</formula>
    </cfRule>
    <cfRule type="cellIs" dxfId="919" priority="626" stopIfTrue="1" operator="greaterThan">
      <formula>0</formula>
    </cfRule>
  </conditionalFormatting>
  <conditionalFormatting sqref="F141:F144">
    <cfRule type="cellIs" dxfId="918" priority="654" stopIfTrue="1" operator="greaterThan">
      <formula>0</formula>
    </cfRule>
    <cfRule type="cellIs" dxfId="917" priority="653" stopIfTrue="1" operator="between">
      <formula>E141</formula>
      <formula>E141</formula>
    </cfRule>
  </conditionalFormatting>
  <conditionalFormatting sqref="F146:F149">
    <cfRule type="cellIs" dxfId="916" priority="623" stopIfTrue="1" operator="between">
      <formula>E146</formula>
      <formula>E146</formula>
    </cfRule>
    <cfRule type="cellIs" dxfId="915" priority="624" stopIfTrue="1" operator="greaterThan">
      <formula>0</formula>
    </cfRule>
  </conditionalFormatting>
  <conditionalFormatting sqref="F151:F153">
    <cfRule type="cellIs" dxfId="914" priority="652" stopIfTrue="1" operator="greaterThan">
      <formula>0</formula>
    </cfRule>
    <cfRule type="cellIs" dxfId="913" priority="651" stopIfTrue="1" operator="between">
      <formula>E151</formula>
      <formula>E151</formula>
    </cfRule>
  </conditionalFormatting>
  <conditionalFormatting sqref="F175:F178">
    <cfRule type="cellIs" dxfId="912" priority="2876" stopIfTrue="1" operator="greaterThan">
      <formula>0</formula>
    </cfRule>
    <cfRule type="cellIs" dxfId="911" priority="2875" stopIfTrue="1" operator="between">
      <formula>E175</formula>
      <formula>E175</formula>
    </cfRule>
  </conditionalFormatting>
  <conditionalFormatting sqref="F180">
    <cfRule type="cellIs" dxfId="910" priority="2719" stopIfTrue="1" operator="between">
      <formula>E180</formula>
      <formula>E180</formula>
    </cfRule>
    <cfRule type="cellIs" dxfId="909" priority="2720" stopIfTrue="1" operator="greaterThan">
      <formula>0</formula>
    </cfRule>
  </conditionalFormatting>
  <conditionalFormatting sqref="F193">
    <cfRule type="cellIs" dxfId="908" priority="136" stopIfTrue="1" operator="greaterThan">
      <formula>0</formula>
    </cfRule>
    <cfRule type="cellIs" dxfId="907" priority="135" stopIfTrue="1" operator="between">
      <formula>E193</formula>
      <formula>E193</formula>
    </cfRule>
  </conditionalFormatting>
  <conditionalFormatting sqref="F207:F208">
    <cfRule type="cellIs" dxfId="906" priority="2871" stopIfTrue="1" operator="between">
      <formula>E207</formula>
      <formula>E207</formula>
    </cfRule>
    <cfRule type="cellIs" dxfId="905" priority="2872" stopIfTrue="1" operator="greaterThan">
      <formula>0</formula>
    </cfRule>
  </conditionalFormatting>
  <conditionalFormatting sqref="F210:F211">
    <cfRule type="cellIs" dxfId="904" priority="100" operator="greaterThan">
      <formula>0</formula>
    </cfRule>
    <cfRule type="cellIs" dxfId="903" priority="98" operator="equal">
      <formula>$E$210</formula>
    </cfRule>
    <cfRule type="cellIs" dxfId="902" priority="99" operator="equal">
      <formula>$E$211</formula>
    </cfRule>
  </conditionalFormatting>
  <conditionalFormatting sqref="F214:F216">
    <cfRule type="cellIs" dxfId="901" priority="2718" stopIfTrue="1" operator="greaterThan">
      <formula>0</formula>
    </cfRule>
    <cfRule type="cellIs" dxfId="900" priority="2717" stopIfTrue="1" operator="between">
      <formula>E214</formula>
      <formula>E214</formula>
    </cfRule>
  </conditionalFormatting>
  <conditionalFormatting sqref="F235:F245">
    <cfRule type="cellIs" dxfId="899" priority="918" stopIfTrue="1" operator="between">
      <formula>E235</formula>
      <formula>E235</formula>
    </cfRule>
    <cfRule type="cellIs" dxfId="898" priority="919" stopIfTrue="1" operator="greaterThan">
      <formula>0</formula>
    </cfRule>
  </conditionalFormatting>
  <conditionalFormatting sqref="F248">
    <cfRule type="cellIs" dxfId="897" priority="32" operator="equal">
      <formula>$E$248</formula>
    </cfRule>
    <cfRule type="cellIs" dxfId="896" priority="33" operator="greaterThan">
      <formula>0</formula>
    </cfRule>
  </conditionalFormatting>
  <conditionalFormatting sqref="F249">
    <cfRule type="cellIs" dxfId="895" priority="30" operator="equal">
      <formula>$E$249</formula>
    </cfRule>
    <cfRule type="cellIs" dxfId="894" priority="31" operator="greaterThan">
      <formula>0</formula>
    </cfRule>
  </conditionalFormatting>
  <conditionalFormatting sqref="F250">
    <cfRule type="cellIs" dxfId="893" priority="29" operator="greaterThan">
      <formula>0</formula>
    </cfRule>
    <cfRule type="cellIs" dxfId="892" priority="28" operator="equal">
      <formula>$E$250</formula>
    </cfRule>
  </conditionalFormatting>
  <conditionalFormatting sqref="F251">
    <cfRule type="cellIs" dxfId="891" priority="27" operator="greaterThan">
      <formula>0</formula>
    </cfRule>
    <cfRule type="cellIs" dxfId="890" priority="26" operator="equal">
      <formula>$E$251</formula>
    </cfRule>
  </conditionalFormatting>
  <conditionalFormatting sqref="F252">
    <cfRule type="cellIs" dxfId="889" priority="25" operator="greaterThan">
      <formula>0</formula>
    </cfRule>
    <cfRule type="cellIs" dxfId="888" priority="24" operator="equal">
      <formula>$E$252</formula>
    </cfRule>
  </conditionalFormatting>
  <conditionalFormatting sqref="F254:F264">
    <cfRule type="cellIs" dxfId="887" priority="913" stopIfTrue="1" operator="greaterThan">
      <formula>0</formula>
    </cfRule>
    <cfRule type="cellIs" dxfId="886" priority="912" stopIfTrue="1" operator="between">
      <formula>E254</formula>
      <formula>E254</formula>
    </cfRule>
  </conditionalFormatting>
  <conditionalFormatting sqref="F266:F269">
    <cfRule type="cellIs" dxfId="885" priority="307" stopIfTrue="1" operator="between">
      <formula>E266</formula>
      <formula>E266</formula>
    </cfRule>
    <cfRule type="cellIs" dxfId="884" priority="308" stopIfTrue="1" operator="greaterThan">
      <formula>0</formula>
    </cfRule>
  </conditionalFormatting>
  <conditionalFormatting sqref="F291">
    <cfRule type="cellIs" dxfId="883" priority="114" operator="greaterThan">
      <formula>0</formula>
    </cfRule>
    <cfRule type="cellIs" dxfId="882" priority="112" operator="equal">
      <formula>$E$291</formula>
    </cfRule>
  </conditionalFormatting>
  <conditionalFormatting sqref="F338:F339">
    <cfRule type="cellIs" dxfId="881" priority="2861" stopIfTrue="1" operator="between">
      <formula>E338</formula>
      <formula>E338</formula>
    </cfRule>
    <cfRule type="cellIs" dxfId="880" priority="2862" stopIfTrue="1" operator="greaterThan">
      <formula>0</formula>
    </cfRule>
  </conditionalFormatting>
  <conditionalFormatting sqref="F341">
    <cfRule type="cellIs" dxfId="879" priority="2859" stopIfTrue="1" operator="between">
      <formula>E341</formula>
      <formula>E341</formula>
    </cfRule>
    <cfRule type="cellIs" dxfId="878" priority="2860" stopIfTrue="1" operator="greaterThan">
      <formula>0</formula>
    </cfRule>
  </conditionalFormatting>
  <conditionalFormatting sqref="F352">
    <cfRule type="cellIs" dxfId="877" priority="2855" stopIfTrue="1" operator="between">
      <formula>E352</formula>
      <formula>E352</formula>
    </cfRule>
    <cfRule type="cellIs" dxfId="876" priority="2856" stopIfTrue="1" operator="greaterThan">
      <formula>0</formula>
    </cfRule>
  </conditionalFormatting>
  <conditionalFormatting sqref="F354">
    <cfRule type="cellIs" dxfId="875" priority="2853" stopIfTrue="1" operator="between">
      <formula>E354</formula>
      <formula>E354</formula>
    </cfRule>
    <cfRule type="cellIs" dxfId="874" priority="2854" stopIfTrue="1" operator="greaterThan">
      <formula>0</formula>
    </cfRule>
  </conditionalFormatting>
  <conditionalFormatting sqref="F384:F386 F388">
    <cfRule type="cellIs" dxfId="873" priority="2847" stopIfTrue="1" operator="between">
      <formula>E384</formula>
      <formula>E384</formula>
    </cfRule>
    <cfRule type="cellIs" dxfId="872" priority="2848" stopIfTrue="1" operator="greaterThan">
      <formula>0</formula>
    </cfRule>
  </conditionalFormatting>
  <conditionalFormatting sqref="F392:F393">
    <cfRule type="cellIs" dxfId="871" priority="108" operator="greaterThan">
      <formula>0</formula>
    </cfRule>
    <cfRule type="cellIs" dxfId="870" priority="107" operator="equal">
      <formula>$E$392</formula>
    </cfRule>
  </conditionalFormatting>
  <conditionalFormatting sqref="F396">
    <cfRule type="cellIs" dxfId="869" priority="22" operator="equal">
      <formula>$E$396</formula>
    </cfRule>
    <cfRule type="cellIs" dxfId="868" priority="23" operator="greaterThan">
      <formula>0</formula>
    </cfRule>
  </conditionalFormatting>
  <conditionalFormatting sqref="F397">
    <cfRule type="cellIs" dxfId="867" priority="21" operator="greaterThan">
      <formula>0</formula>
    </cfRule>
    <cfRule type="cellIs" dxfId="866" priority="20" operator="equal">
      <formula>$E$397</formula>
    </cfRule>
  </conditionalFormatting>
  <conditionalFormatting sqref="F398">
    <cfRule type="cellIs" dxfId="865" priority="18" operator="equal">
      <formula>$E$398</formula>
    </cfRule>
    <cfRule type="cellIs" dxfId="864" priority="19" operator="greaterThan">
      <formula>0</formula>
    </cfRule>
  </conditionalFormatting>
  <conditionalFormatting sqref="F399">
    <cfRule type="cellIs" dxfId="863" priority="17" operator="greaterThan">
      <formula>0</formula>
    </cfRule>
    <cfRule type="cellIs" dxfId="862" priority="16" operator="equal">
      <formula>$E$399</formula>
    </cfRule>
  </conditionalFormatting>
  <conditionalFormatting sqref="F400">
    <cfRule type="cellIs" dxfId="861" priority="15" operator="greaterThan">
      <formula>0</formula>
    </cfRule>
    <cfRule type="cellIs" dxfId="860" priority="14" operator="equal">
      <formula>$E$400</formula>
    </cfRule>
  </conditionalFormatting>
  <conditionalFormatting sqref="F401">
    <cfRule type="cellIs" dxfId="859" priority="4" operator="equal">
      <formula>$E$401</formula>
    </cfRule>
  </conditionalFormatting>
  <conditionalFormatting sqref="F403 F401">
    <cfRule type="cellIs" dxfId="858" priority="13" operator="greaterThan">
      <formula>0</formula>
    </cfRule>
  </conditionalFormatting>
  <conditionalFormatting sqref="F403">
    <cfRule type="cellIs" dxfId="857" priority="12" operator="equal">
      <formula>$E$404</formula>
    </cfRule>
    <cfRule type="cellIs" dxfId="856" priority="1" operator="equal">
      <formula>$E$403</formula>
    </cfRule>
  </conditionalFormatting>
  <conditionalFormatting sqref="F406">
    <cfRule type="cellIs" dxfId="855" priority="2" operator="equal">
      <formula>$E$406</formula>
    </cfRule>
    <cfRule type="cellIs" dxfId="854" priority="95" operator="equal">
      <formula>$E$407</formula>
    </cfRule>
    <cfRule type="cellIs" dxfId="853" priority="96" operator="equal">
      <formula>$E$408</formula>
    </cfRule>
    <cfRule type="cellIs" dxfId="852" priority="97" operator="greaterThan">
      <formula>0</formula>
    </cfRule>
  </conditionalFormatting>
  <conditionalFormatting sqref="F425:F427">
    <cfRule type="cellIs" dxfId="851" priority="2704" stopIfTrue="1" operator="greaterThan">
      <formula>0</formula>
    </cfRule>
    <cfRule type="cellIs" dxfId="850" priority="2703" stopIfTrue="1" operator="between">
      <formula>E425</formula>
      <formula>E425</formula>
    </cfRule>
  </conditionalFormatting>
  <conditionalFormatting sqref="F429:F430">
    <cfRule type="cellIs" dxfId="849" priority="910" stopIfTrue="1" operator="between">
      <formula>E429</formula>
      <formula>E429</formula>
    </cfRule>
    <cfRule type="cellIs" dxfId="848" priority="911" stopIfTrue="1" operator="greaterThan">
      <formula>0</formula>
    </cfRule>
  </conditionalFormatting>
  <conditionalFormatting sqref="F432:F433">
    <cfRule type="cellIs" dxfId="847" priority="908" stopIfTrue="1" operator="between">
      <formula>E432</formula>
      <formula>E432</formula>
    </cfRule>
    <cfRule type="cellIs" dxfId="846" priority="909" stopIfTrue="1" operator="greaterThan">
      <formula>0</formula>
    </cfRule>
  </conditionalFormatting>
  <conditionalFormatting sqref="F436:F438">
    <cfRule type="cellIs" dxfId="845" priority="122" stopIfTrue="1" operator="greaterThan">
      <formula>0</formula>
    </cfRule>
    <cfRule type="cellIs" dxfId="844" priority="121" stopIfTrue="1" operator="between">
      <formula>E436</formula>
      <formula>E436</formula>
    </cfRule>
  </conditionalFormatting>
  <conditionalFormatting sqref="F440:F441">
    <cfRule type="cellIs" dxfId="843" priority="906" stopIfTrue="1" operator="between">
      <formula>E440</formula>
      <formula>E440</formula>
    </cfRule>
    <cfRule type="cellIs" dxfId="842" priority="907" stopIfTrue="1" operator="greaterThan">
      <formula>0</formula>
    </cfRule>
  </conditionalFormatting>
  <conditionalFormatting sqref="F443:F444">
    <cfRule type="cellIs" dxfId="841" priority="904" stopIfTrue="1" operator="between">
      <formula>E443</formula>
      <formula>E443</formula>
    </cfRule>
    <cfRule type="cellIs" dxfId="840" priority="905" stopIfTrue="1" operator="greaterThan">
      <formula>0</formula>
    </cfRule>
  </conditionalFormatting>
  <conditionalFormatting sqref="F446:F448 F450:F453">
    <cfRule type="cellIs" dxfId="839" priority="903" stopIfTrue="1" operator="greaterThan">
      <formula>0</formula>
    </cfRule>
    <cfRule type="cellIs" dxfId="838" priority="902" stopIfTrue="1" operator="between">
      <formula>E446</formula>
      <formula>E446</formula>
    </cfRule>
  </conditionalFormatting>
  <conditionalFormatting sqref="F457:F458">
    <cfRule type="expression" dxfId="837" priority="2749" stopIfTrue="1">
      <formula>F457=E458</formula>
    </cfRule>
    <cfRule type="expression" dxfId="836" priority="2750" stopIfTrue="1">
      <formula>F457=E457</formula>
    </cfRule>
    <cfRule type="cellIs" dxfId="835" priority="2751" stopIfTrue="1" operator="greaterThan">
      <formula>0</formula>
    </cfRule>
  </conditionalFormatting>
  <conditionalFormatting sqref="F461:F463">
    <cfRule type="expression" dxfId="834" priority="2666" stopIfTrue="1">
      <formula>F461=E462</formula>
    </cfRule>
    <cfRule type="expression" dxfId="833" priority="2665" stopIfTrue="1">
      <formula>F461=E463</formula>
    </cfRule>
    <cfRule type="cellIs" dxfId="832" priority="2668" stopIfTrue="1" operator="greaterThan">
      <formula>0</formula>
    </cfRule>
    <cfRule type="expression" dxfId="831" priority="2667" stopIfTrue="1">
      <formula>F461=E461</formula>
    </cfRule>
  </conditionalFormatting>
  <conditionalFormatting sqref="F488">
    <cfRule type="cellIs" dxfId="830" priority="2845" stopIfTrue="1" operator="between">
      <formula>E488</formula>
      <formula>E488</formula>
    </cfRule>
    <cfRule type="cellIs" dxfId="829" priority="2846" stopIfTrue="1" operator="greaterThan">
      <formula>0</formula>
    </cfRule>
  </conditionalFormatting>
  <conditionalFormatting sqref="F490:F491">
    <cfRule type="expression" dxfId="828" priority="702" stopIfTrue="1">
      <formula>F490=E490</formula>
    </cfRule>
    <cfRule type="cellIs" dxfId="827" priority="703" stopIfTrue="1" operator="greaterThan">
      <formula>0</formula>
    </cfRule>
    <cfRule type="expression" dxfId="826" priority="701" stopIfTrue="1">
      <formula>F490=E491</formula>
    </cfRule>
  </conditionalFormatting>
  <conditionalFormatting sqref="F492:F493">
    <cfRule type="cellIs" dxfId="825" priority="699" stopIfTrue="1" operator="between">
      <formula>E492</formula>
      <formula>E492</formula>
    </cfRule>
    <cfRule type="cellIs" dxfId="824" priority="700" stopIfTrue="1" operator="greaterThan">
      <formula>0</formula>
    </cfRule>
  </conditionalFormatting>
  <conditionalFormatting sqref="F507 F509">
    <cfRule type="cellIs" dxfId="823" priority="93" operator="equal">
      <formula>$E$507</formula>
    </cfRule>
    <cfRule type="cellIs" dxfId="822" priority="94" operator="greaterThan">
      <formula>0</formula>
    </cfRule>
  </conditionalFormatting>
  <conditionalFormatting sqref="F509:F511">
    <cfRule type="cellIs" dxfId="821" priority="86" operator="equal">
      <formula>$E$509</formula>
    </cfRule>
  </conditionalFormatting>
  <conditionalFormatting sqref="F527">
    <cfRule type="cellIs" dxfId="820" priority="11" operator="equal">
      <formula>$E$527</formula>
    </cfRule>
  </conditionalFormatting>
  <conditionalFormatting sqref="F528">
    <cfRule type="cellIs" dxfId="819" priority="10" operator="equal">
      <formula>$E$528</formula>
    </cfRule>
  </conditionalFormatting>
  <conditionalFormatting sqref="F529">
    <cfRule type="cellIs" dxfId="818" priority="9" operator="equal">
      <formula>$E$529</formula>
    </cfRule>
  </conditionalFormatting>
  <conditionalFormatting sqref="F530">
    <cfRule type="cellIs" dxfId="817" priority="8" operator="equal">
      <formula>$E$530</formula>
    </cfRule>
  </conditionalFormatting>
  <conditionalFormatting sqref="F532:F535">
    <cfRule type="cellIs" dxfId="816" priority="2836" stopIfTrue="1" operator="greaterThan">
      <formula>0</formula>
    </cfRule>
    <cfRule type="cellIs" dxfId="815" priority="2835" stopIfTrue="1" operator="between">
      <formula>E532</formula>
      <formula>E532</formula>
    </cfRule>
  </conditionalFormatting>
  <conditionalFormatting sqref="F538:F542 F544:F545">
    <cfRule type="cellIs" dxfId="814" priority="687" stopIfTrue="1" operator="between">
      <formula>E538</formula>
      <formula>E538</formula>
    </cfRule>
    <cfRule type="cellIs" dxfId="813" priority="688" stopIfTrue="1" operator="greaterThan">
      <formula>0</formula>
    </cfRule>
  </conditionalFormatting>
  <conditionalFormatting sqref="F553:F554">
    <cfRule type="cellIs" dxfId="812" priority="683" stopIfTrue="1" operator="between">
      <formula>E553</formula>
      <formula>E553</formula>
    </cfRule>
    <cfRule type="cellIs" dxfId="811" priority="684" stopIfTrue="1" operator="greaterThan">
      <formula>0</formula>
    </cfRule>
  </conditionalFormatting>
  <conditionalFormatting sqref="F576:F581">
    <cfRule type="cellIs" dxfId="810" priority="2831" stopIfTrue="1" operator="between">
      <formula>E576</formula>
      <formula>E576</formula>
    </cfRule>
    <cfRule type="cellIs" dxfId="809" priority="2832" stopIfTrue="1" operator="greaterThan">
      <formula>0</formula>
    </cfRule>
  </conditionalFormatting>
  <conditionalFormatting sqref="F584:F587">
    <cfRule type="cellIs" dxfId="808" priority="2829" stopIfTrue="1" operator="between">
      <formula>E584</formula>
      <formula>E584</formula>
    </cfRule>
    <cfRule type="cellIs" dxfId="807" priority="2830" stopIfTrue="1" operator="greaterThan">
      <formula>0</formula>
    </cfRule>
  </conditionalFormatting>
  <conditionalFormatting sqref="F590 F527:F530">
    <cfRule type="cellIs" dxfId="806" priority="2896" stopIfTrue="1" operator="greaterThan">
      <formula>0</formula>
    </cfRule>
  </conditionalFormatting>
  <conditionalFormatting sqref="F590:F591">
    <cfRule type="cellIs" dxfId="805" priority="78" operator="equal">
      <formula>$E$591</formula>
    </cfRule>
    <cfRule type="cellIs" dxfId="804" priority="79" operator="equal">
      <formula>$E$590</formula>
    </cfRule>
  </conditionalFormatting>
  <conditionalFormatting sqref="F592">
    <cfRule type="cellIs" dxfId="803" priority="76" operator="greaterThan">
      <formula>0</formula>
    </cfRule>
    <cfRule type="cellIs" dxfId="802" priority="75" operator="equal">
      <formula>$E$592</formula>
    </cfRule>
  </conditionalFormatting>
  <conditionalFormatting sqref="F593">
    <cfRule type="cellIs" dxfId="801" priority="74" operator="greaterThan">
      <formula>0</formula>
    </cfRule>
    <cfRule type="cellIs" dxfId="800" priority="73" operator="equal">
      <formula>$E$593</formula>
    </cfRule>
  </conditionalFormatting>
  <conditionalFormatting sqref="F594">
    <cfRule type="cellIs" dxfId="799" priority="71" operator="equal">
      <formula>$E$594</formula>
    </cfRule>
    <cfRule type="cellIs" dxfId="798" priority="72" operator="greaterThan">
      <formula>0</formula>
    </cfRule>
  </conditionalFormatting>
  <conditionalFormatting sqref="F595">
    <cfRule type="cellIs" dxfId="797" priority="69" operator="equal">
      <formula>$E$595</formula>
    </cfRule>
    <cfRule type="cellIs" dxfId="796" priority="70" operator="greaterThan">
      <formula>0</formula>
    </cfRule>
  </conditionalFormatting>
  <conditionalFormatting sqref="F596">
    <cfRule type="cellIs" dxfId="795" priority="67" operator="equal">
      <formula>$E$596</formula>
    </cfRule>
    <cfRule type="cellIs" dxfId="794" priority="68" operator="greaterThan">
      <formula>0</formula>
    </cfRule>
  </conditionalFormatting>
  <conditionalFormatting sqref="F604">
    <cfRule type="cellIs" dxfId="793" priority="2917" stopIfTrue="1" operator="between">
      <formula>E604</formula>
      <formula>E604</formula>
    </cfRule>
    <cfRule type="cellIs" dxfId="792" priority="2918" stopIfTrue="1" operator="greaterThan">
      <formula>0</formula>
    </cfRule>
  </conditionalFormatting>
  <conditionalFormatting sqref="F606">
    <cfRule type="cellIs" dxfId="791" priority="353" stopIfTrue="1" operator="between">
      <formula>E606</formula>
      <formula>E606</formula>
    </cfRule>
    <cfRule type="cellIs" dxfId="790" priority="354" stopIfTrue="1" operator="greaterThan">
      <formula>0</formula>
    </cfRule>
  </conditionalFormatting>
  <conditionalFormatting sqref="F608">
    <cfRule type="expression" dxfId="789" priority="2920" stopIfTrue="1">
      <formula>F608=#REF!</formula>
    </cfRule>
    <cfRule type="expression" dxfId="788" priority="2921" stopIfTrue="1">
      <formula>F608=E608</formula>
    </cfRule>
    <cfRule type="cellIs" dxfId="787" priority="2922" stopIfTrue="1" operator="greaterThan">
      <formula>0</formula>
    </cfRule>
  </conditionalFormatting>
  <conditionalFormatting sqref="F610">
    <cfRule type="cellIs" dxfId="786" priority="2826" stopIfTrue="1" operator="greaterThan">
      <formula>0</formula>
    </cfRule>
    <cfRule type="cellIs" dxfId="785" priority="2825" stopIfTrue="1" operator="between">
      <formula>E610</formula>
      <formula>E610</formula>
    </cfRule>
  </conditionalFormatting>
  <conditionalFormatting sqref="F619:F621">
    <cfRule type="cellIs" dxfId="784" priority="2686" stopIfTrue="1" operator="greaterThan">
      <formula>0</formula>
    </cfRule>
    <cfRule type="cellIs" dxfId="783" priority="2685" stopIfTrue="1" operator="between">
      <formula>E619</formula>
      <formula>E619</formula>
    </cfRule>
  </conditionalFormatting>
  <conditionalFormatting sqref="F623 F633">
    <cfRule type="expression" dxfId="782" priority="2924" stopIfTrue="1">
      <formula>F623=#REF!</formula>
    </cfRule>
    <cfRule type="cellIs" dxfId="781" priority="2926" stopIfTrue="1" operator="greaterThan">
      <formula>0</formula>
    </cfRule>
    <cfRule type="expression" dxfId="780" priority="2925" stopIfTrue="1">
      <formula>F623=E623</formula>
    </cfRule>
  </conditionalFormatting>
  <conditionalFormatting sqref="F628:F631">
    <cfRule type="cellIs" dxfId="779" priority="161" stopIfTrue="1" operator="between">
      <formula>E628</formula>
      <formula>E628</formula>
    </cfRule>
    <cfRule type="cellIs" dxfId="778" priority="162" stopIfTrue="1" operator="greaterThan">
      <formula>0</formula>
    </cfRule>
  </conditionalFormatting>
  <conditionalFormatting sqref="F636:F639">
    <cfRule type="cellIs" dxfId="777" priority="729" stopIfTrue="1" operator="greaterThan">
      <formula>0</formula>
    </cfRule>
    <cfRule type="cellIs" dxfId="776" priority="728" stopIfTrue="1" operator="between">
      <formula>E636</formula>
      <formula>E636</formula>
    </cfRule>
  </conditionalFormatting>
  <conditionalFormatting sqref="F655">
    <cfRule type="cellIs" dxfId="775" priority="65" operator="equal">
      <formula>$E$655</formula>
    </cfRule>
    <cfRule type="cellIs" dxfId="774" priority="66" operator="greaterThan">
      <formula>0</formula>
    </cfRule>
  </conditionalFormatting>
  <conditionalFormatting sqref="F656">
    <cfRule type="cellIs" dxfId="773" priority="64" operator="greaterThan">
      <formula>0</formula>
    </cfRule>
    <cfRule type="cellIs" dxfId="772" priority="63" operator="equal">
      <formula>$E$656</formula>
    </cfRule>
  </conditionalFormatting>
  <conditionalFormatting sqref="F657">
    <cfRule type="cellIs" dxfId="771" priority="62" operator="greaterThan">
      <formula>0</formula>
    </cfRule>
    <cfRule type="cellIs" dxfId="770" priority="61" operator="equal">
      <formula>$E$657</formula>
    </cfRule>
  </conditionalFormatting>
  <conditionalFormatting sqref="F664:F667 F669:F671">
    <cfRule type="cellIs" dxfId="769" priority="368" stopIfTrue="1" operator="greaterThan">
      <formula>0</formula>
    </cfRule>
    <cfRule type="cellIs" dxfId="768" priority="367" stopIfTrue="1" operator="between">
      <formula>E664</formula>
      <formula>E664</formula>
    </cfRule>
  </conditionalFormatting>
  <conditionalFormatting sqref="F683:F684">
    <cfRule type="expression" dxfId="767" priority="2744" stopIfTrue="1">
      <formula>F683=E683</formula>
    </cfRule>
    <cfRule type="cellIs" dxfId="766" priority="2745" stopIfTrue="1" operator="greaterThan">
      <formula>0</formula>
    </cfRule>
    <cfRule type="expression" dxfId="765" priority="2743" stopIfTrue="1">
      <formula>F683=E684</formula>
    </cfRule>
  </conditionalFormatting>
  <conditionalFormatting sqref="F685">
    <cfRule type="cellIs" dxfId="764" priority="2814" stopIfTrue="1" operator="greaterThan">
      <formula>0</formula>
    </cfRule>
    <cfRule type="cellIs" dxfId="763" priority="2813" stopIfTrue="1" operator="between">
      <formula>E685</formula>
      <formula>E685</formula>
    </cfRule>
  </conditionalFormatting>
  <conditionalFormatting sqref="F687:F691">
    <cfRule type="expression" dxfId="762" priority="564" stopIfTrue="1">
      <formula>SUM($F$687:$F$691)&gt;4</formula>
    </cfRule>
  </conditionalFormatting>
  <conditionalFormatting sqref="F687:F692">
    <cfRule type="cellIs" dxfId="761" priority="2696" stopIfTrue="1" operator="greaterThan">
      <formula>0</formula>
    </cfRule>
    <cfRule type="cellIs" dxfId="760" priority="2695" stopIfTrue="1" operator="between">
      <formula>E687</formula>
      <formula>E687</formula>
    </cfRule>
  </conditionalFormatting>
  <conditionalFormatting sqref="F694">
    <cfRule type="cellIs" dxfId="759" priority="2812" stopIfTrue="1" operator="greaterThan">
      <formula>0</formula>
    </cfRule>
    <cfRule type="cellIs" dxfId="758" priority="2811" stopIfTrue="1" operator="between">
      <formula>E694</formula>
      <formula>E694</formula>
    </cfRule>
  </conditionalFormatting>
  <conditionalFormatting sqref="F696:F699">
    <cfRule type="expression" dxfId="757" priority="563" stopIfTrue="1">
      <formula>SUM($F$696:$F$699)&gt;5</formula>
    </cfRule>
  </conditionalFormatting>
  <conditionalFormatting sqref="F696:F700">
    <cfRule type="cellIs" dxfId="756" priority="680" stopIfTrue="1" operator="greaterThan">
      <formula>0</formula>
    </cfRule>
    <cfRule type="cellIs" dxfId="755" priority="679" stopIfTrue="1" operator="between">
      <formula>E696</formula>
      <formula>E696</formula>
    </cfRule>
  </conditionalFormatting>
  <conditionalFormatting sqref="F709">
    <cfRule type="cellIs" dxfId="754" priority="60" operator="greaterThan">
      <formula>0</formula>
    </cfRule>
    <cfRule type="cellIs" dxfId="753" priority="59" operator="equal">
      <formula>$E$709</formula>
    </cfRule>
  </conditionalFormatting>
  <conditionalFormatting sqref="F710">
    <cfRule type="cellIs" dxfId="752" priority="58" operator="greaterThan">
      <formula>0</formula>
    </cfRule>
    <cfRule type="cellIs" dxfId="751" priority="57" operator="equal">
      <formula>$E$710</formula>
    </cfRule>
  </conditionalFormatting>
  <conditionalFormatting sqref="F715:F722">
    <cfRule type="cellIs" dxfId="750" priority="389" stopIfTrue="1" operator="between">
      <formula>E715</formula>
      <formula>E715</formula>
    </cfRule>
    <cfRule type="cellIs" dxfId="749" priority="390" stopIfTrue="1" operator="greaterThan">
      <formula>0</formula>
    </cfRule>
  </conditionalFormatting>
  <conditionalFormatting sqref="F725:F730">
    <cfRule type="cellIs" dxfId="748" priority="2803" stopIfTrue="1" operator="between">
      <formula>E725</formula>
      <formula>E725</formula>
    </cfRule>
    <cfRule type="cellIs" dxfId="747" priority="2804" stopIfTrue="1" operator="greaterThan">
      <formula>0</formula>
    </cfRule>
  </conditionalFormatting>
  <conditionalFormatting sqref="F739:F740">
    <cfRule type="expression" dxfId="746" priority="1211" stopIfTrue="1">
      <formula>F739=E739</formula>
    </cfRule>
    <cfRule type="cellIs" dxfId="745" priority="1212" stopIfTrue="1" operator="greaterThan">
      <formula>0</formula>
    </cfRule>
    <cfRule type="expression" dxfId="744" priority="1210" stopIfTrue="1">
      <formula>F739=E740</formula>
    </cfRule>
  </conditionalFormatting>
  <conditionalFormatting sqref="G7:G8 G168:G173 G196:G205 G229:G232 G248:G252 G373:G375 G377:G380 G396:G401 G403 G409 G470:G486 G527:G530 G532:G535 G557:G574 G590 G592:G596 G655:G657 G709:G710 G725:G730 G735:G737">
    <cfRule type="cellIs" dxfId="743" priority="336" stopIfTrue="1" operator="equal">
      <formula>"N"</formula>
    </cfRule>
    <cfRule type="cellIs" dxfId="742" priority="337" stopIfTrue="1" operator="equal">
      <formula>"ad"</formula>
    </cfRule>
    <cfRule type="cellIs" dxfId="741" priority="338" stopIfTrue="1" operator="equal">
      <formula>"vf"</formula>
    </cfRule>
    <cfRule type="cellIs" dxfId="740" priority="339" stopIfTrue="1" operator="equal">
      <formula>"na"</formula>
    </cfRule>
    <cfRule type="cellIs" dxfId="739" priority="340" stopIfTrue="1" operator="equal">
      <formula>"n/a"</formula>
    </cfRule>
    <cfRule type="cellIs" dxfId="738" priority="335" stopIfTrue="1" operator="equal">
      <formula>"Y"</formula>
    </cfRule>
  </conditionalFormatting>
  <conditionalFormatting sqref="G10 G275 G501:G503 G538:G542 G544:G545 G659:G662">
    <cfRule type="cellIs" dxfId="737" priority="2641" stopIfTrue="1" operator="equal">
      <formula>"ad"</formula>
    </cfRule>
    <cfRule type="cellIs" dxfId="736" priority="2642" stopIfTrue="1" operator="equal">
      <formula>"na"</formula>
    </cfRule>
    <cfRule type="cellIs" dxfId="735" priority="2643" stopIfTrue="1" operator="equal">
      <formula>"n/a"</formula>
    </cfRule>
    <cfRule type="cellIs" dxfId="734" priority="2644" stopIfTrue="1" operator="equal">
      <formula>"vf"</formula>
    </cfRule>
    <cfRule type="cellIs" dxfId="733" priority="2645" stopIfTrue="1" operator="equal">
      <formula>"N"</formula>
    </cfRule>
    <cfRule type="cellIs" dxfId="732" priority="2646" stopIfTrue="1" operator="equal">
      <formula>"Y"</formula>
    </cfRule>
  </conditionalFormatting>
  <conditionalFormatting sqref="G13">
    <cfRule type="cellIs" dxfId="731" priority="2632" stopIfTrue="1" operator="equal">
      <formula>"vf"</formula>
    </cfRule>
    <cfRule type="cellIs" dxfId="730" priority="2633" stopIfTrue="1" operator="equal">
      <formula>"N"</formula>
    </cfRule>
    <cfRule type="cellIs" dxfId="729" priority="2634" stopIfTrue="1" operator="equal">
      <formula>"Y"</formula>
    </cfRule>
    <cfRule type="cellIs" dxfId="728" priority="2630" stopIfTrue="1" operator="equal">
      <formula>"na"</formula>
    </cfRule>
    <cfRule type="cellIs" dxfId="727" priority="2629" stopIfTrue="1" operator="equal">
      <formula>"ad"</formula>
    </cfRule>
    <cfRule type="cellIs" dxfId="726" priority="2631" stopIfTrue="1" operator="equal">
      <formula>"n/a"</formula>
    </cfRule>
  </conditionalFormatting>
  <conditionalFormatting sqref="G16">
    <cfRule type="cellIs" dxfId="725" priority="2607" stopIfTrue="1" operator="equal">
      <formula>"n/a"</formula>
    </cfRule>
    <cfRule type="cellIs" dxfId="724" priority="2610" stopIfTrue="1" operator="equal">
      <formula>"Y"</formula>
    </cfRule>
    <cfRule type="cellIs" dxfId="723" priority="2609" stopIfTrue="1" operator="equal">
      <formula>"N"</formula>
    </cfRule>
    <cfRule type="cellIs" dxfId="722" priority="2608" stopIfTrue="1" operator="equal">
      <formula>"vf"</formula>
    </cfRule>
    <cfRule type="cellIs" dxfId="721" priority="2606" stopIfTrue="1" operator="equal">
      <formula>"na"</formula>
    </cfRule>
    <cfRule type="cellIs" dxfId="720" priority="2605" stopIfTrue="1" operator="equal">
      <formula>"ad"</formula>
    </cfRule>
  </conditionalFormatting>
  <conditionalFormatting sqref="G21">
    <cfRule type="cellIs" dxfId="719" priority="1059" stopIfTrue="1" operator="equal">
      <formula>"Y"</formula>
    </cfRule>
    <cfRule type="cellIs" dxfId="718" priority="1057" stopIfTrue="1" operator="equal">
      <formula>"vf"</formula>
    </cfRule>
    <cfRule type="cellIs" dxfId="717" priority="1058" stopIfTrue="1" operator="equal">
      <formula>"N"</formula>
    </cfRule>
    <cfRule type="cellIs" dxfId="716" priority="1056" stopIfTrue="1" operator="equal">
      <formula>"n/a"</formula>
    </cfRule>
    <cfRule type="cellIs" dxfId="715" priority="1055" stopIfTrue="1" operator="equal">
      <formula>"na"</formula>
    </cfRule>
    <cfRule type="cellIs" dxfId="714" priority="1054" stopIfTrue="1" operator="equal">
      <formula>"ad"</formula>
    </cfRule>
  </conditionalFormatting>
  <conditionalFormatting sqref="G24">
    <cfRule type="cellIs" dxfId="713" priority="1053" stopIfTrue="1" operator="equal">
      <formula>"Y"</formula>
    </cfRule>
    <cfRule type="cellIs" dxfId="712" priority="1048" stopIfTrue="1" operator="equal">
      <formula>"ad"</formula>
    </cfRule>
    <cfRule type="cellIs" dxfId="711" priority="1049" stopIfTrue="1" operator="equal">
      <formula>"na"</formula>
    </cfRule>
    <cfRule type="cellIs" dxfId="710" priority="1050" stopIfTrue="1" operator="equal">
      <formula>"n/a"</formula>
    </cfRule>
    <cfRule type="cellIs" dxfId="709" priority="1052" stopIfTrue="1" operator="equal">
      <formula>"N"</formula>
    </cfRule>
    <cfRule type="cellIs" dxfId="708" priority="1051" stopIfTrue="1" operator="equal">
      <formula>"vf"</formula>
    </cfRule>
  </conditionalFormatting>
  <conditionalFormatting sqref="G27">
    <cfRule type="cellIs" dxfId="707" priority="1044" stopIfTrue="1" operator="equal">
      <formula>"n/a"</formula>
    </cfRule>
    <cfRule type="cellIs" dxfId="706" priority="1045" stopIfTrue="1" operator="equal">
      <formula>"vf"</formula>
    </cfRule>
    <cfRule type="cellIs" dxfId="705" priority="1046" stopIfTrue="1" operator="equal">
      <formula>"N"</formula>
    </cfRule>
    <cfRule type="cellIs" dxfId="704" priority="1047" stopIfTrue="1" operator="equal">
      <formula>"Y"</formula>
    </cfRule>
    <cfRule type="cellIs" dxfId="703" priority="1043" stopIfTrue="1" operator="equal">
      <formula>"na"</formula>
    </cfRule>
    <cfRule type="cellIs" dxfId="702" priority="1042" stopIfTrue="1" operator="equal">
      <formula>"ad"</formula>
    </cfRule>
  </conditionalFormatting>
  <conditionalFormatting sqref="G30">
    <cfRule type="cellIs" dxfId="701" priority="1037" stopIfTrue="1" operator="equal">
      <formula>"na"</formula>
    </cfRule>
    <cfRule type="cellIs" dxfId="700" priority="1036" stopIfTrue="1" operator="equal">
      <formula>"ad"</formula>
    </cfRule>
    <cfRule type="cellIs" dxfId="699" priority="1039" stopIfTrue="1" operator="equal">
      <formula>"vf"</formula>
    </cfRule>
    <cfRule type="cellIs" dxfId="698" priority="1041" stopIfTrue="1" operator="equal">
      <formula>"Y"</formula>
    </cfRule>
    <cfRule type="cellIs" dxfId="697" priority="1038" stopIfTrue="1" operator="equal">
      <formula>"n/a"</formula>
    </cfRule>
    <cfRule type="cellIs" dxfId="696" priority="1040" stopIfTrue="1" operator="equal">
      <formula>"N"</formula>
    </cfRule>
  </conditionalFormatting>
  <conditionalFormatting sqref="G33">
    <cfRule type="cellIs" dxfId="695" priority="1035" stopIfTrue="1" operator="equal">
      <formula>"Y"</formula>
    </cfRule>
    <cfRule type="cellIs" dxfId="694" priority="1032" stopIfTrue="1" operator="equal">
      <formula>"n/a"</formula>
    </cfRule>
    <cfRule type="cellIs" dxfId="693" priority="1031" stopIfTrue="1" operator="equal">
      <formula>"na"</formula>
    </cfRule>
    <cfRule type="cellIs" dxfId="692" priority="1034" stopIfTrue="1" operator="equal">
      <formula>"N"</formula>
    </cfRule>
    <cfRule type="cellIs" dxfId="691" priority="1030" stopIfTrue="1" operator="equal">
      <formula>"ad"</formula>
    </cfRule>
    <cfRule type="cellIs" dxfId="690" priority="1033" stopIfTrue="1" operator="equal">
      <formula>"vf"</formula>
    </cfRule>
  </conditionalFormatting>
  <conditionalFormatting sqref="G36">
    <cfRule type="cellIs" dxfId="689" priority="489" stopIfTrue="1" operator="equal">
      <formula>"ad"</formula>
    </cfRule>
    <cfRule type="cellIs" dxfId="688" priority="490" stopIfTrue="1" operator="equal">
      <formula>"na"</formula>
    </cfRule>
    <cfRule type="cellIs" dxfId="687" priority="492" stopIfTrue="1" operator="equal">
      <formula>"vf"</formula>
    </cfRule>
    <cfRule type="cellIs" dxfId="686" priority="494" stopIfTrue="1" operator="equal">
      <formula>"Y"</formula>
    </cfRule>
    <cfRule type="cellIs" dxfId="685" priority="493" stopIfTrue="1" operator="equal">
      <formula>"N"</formula>
    </cfRule>
    <cfRule type="cellIs" dxfId="684" priority="491" stopIfTrue="1" operator="equal">
      <formula>"n/a"</formula>
    </cfRule>
  </conditionalFormatting>
  <conditionalFormatting sqref="G40">
    <cfRule type="cellIs" dxfId="683" priority="928" stopIfTrue="1" operator="equal">
      <formula>"ad"</formula>
    </cfRule>
    <cfRule type="cellIs" dxfId="682" priority="933" stopIfTrue="1" operator="equal">
      <formula>"Y"</formula>
    </cfRule>
    <cfRule type="cellIs" dxfId="681" priority="931" stopIfTrue="1" operator="equal">
      <formula>"vf"</formula>
    </cfRule>
    <cfRule type="cellIs" dxfId="680" priority="932" stopIfTrue="1" operator="equal">
      <formula>"N"</formula>
    </cfRule>
    <cfRule type="cellIs" dxfId="679" priority="930" stopIfTrue="1" operator="equal">
      <formula>"n/a"</formula>
    </cfRule>
    <cfRule type="cellIs" dxfId="678" priority="929" stopIfTrue="1" operator="equal">
      <formula>"na"</formula>
    </cfRule>
  </conditionalFormatting>
  <conditionalFormatting sqref="G43">
    <cfRule type="cellIs" dxfId="677" priority="927" stopIfTrue="1" operator="equal">
      <formula>"Y"</formula>
    </cfRule>
    <cfRule type="cellIs" dxfId="676" priority="923" stopIfTrue="1" operator="equal">
      <formula>"na"</formula>
    </cfRule>
    <cfRule type="cellIs" dxfId="675" priority="926" stopIfTrue="1" operator="equal">
      <formula>"N"</formula>
    </cfRule>
    <cfRule type="cellIs" dxfId="674" priority="924" stopIfTrue="1" operator="equal">
      <formula>"n/a"</formula>
    </cfRule>
    <cfRule type="cellIs" dxfId="673" priority="922" stopIfTrue="1" operator="equal">
      <formula>"ad"</formula>
    </cfRule>
    <cfRule type="cellIs" dxfId="672" priority="925" stopIfTrue="1" operator="equal">
      <formula>"vf"</formula>
    </cfRule>
  </conditionalFormatting>
  <conditionalFormatting sqref="G45:G52">
    <cfRule type="cellIs" dxfId="671" priority="2580" stopIfTrue="1" operator="equal">
      <formula>"Y"</formula>
    </cfRule>
    <cfRule type="cellIs" dxfId="670" priority="2579" stopIfTrue="1" operator="equal">
      <formula>"N"</formula>
    </cfRule>
    <cfRule type="cellIs" dxfId="669" priority="2578" stopIfTrue="1" operator="equal">
      <formula>"vf"</formula>
    </cfRule>
    <cfRule type="cellIs" dxfId="668" priority="2577" stopIfTrue="1" operator="equal">
      <formula>"n/a"</formula>
    </cfRule>
    <cfRule type="cellIs" dxfId="667" priority="2576" stopIfTrue="1" operator="equal">
      <formula>"na"</formula>
    </cfRule>
    <cfRule type="cellIs" dxfId="666" priority="2575" stopIfTrue="1" operator="equal">
      <formula>"ad"</formula>
    </cfRule>
  </conditionalFormatting>
  <conditionalFormatting sqref="G55:G63">
    <cfRule type="cellIs" dxfId="665" priority="633" stopIfTrue="1" operator="equal">
      <formula>"ad"</formula>
    </cfRule>
    <cfRule type="cellIs" dxfId="664" priority="634" stopIfTrue="1" operator="equal">
      <formula>"na"</formula>
    </cfRule>
    <cfRule type="cellIs" dxfId="663" priority="635" stopIfTrue="1" operator="equal">
      <formula>"n/a"</formula>
    </cfRule>
    <cfRule type="cellIs" dxfId="662" priority="636" stopIfTrue="1" operator="equal">
      <formula>"vf"</formula>
    </cfRule>
    <cfRule type="cellIs" dxfId="661" priority="637" stopIfTrue="1" operator="equal">
      <formula>"N"</formula>
    </cfRule>
    <cfRule type="cellIs" dxfId="660" priority="638" stopIfTrue="1" operator="equal">
      <formula>"Y"</formula>
    </cfRule>
  </conditionalFormatting>
  <conditionalFormatting sqref="G65:G71">
    <cfRule type="cellIs" dxfId="659" priority="2545" stopIfTrue="1" operator="equal">
      <formula>"ad"</formula>
    </cfRule>
    <cfRule type="cellIs" dxfId="658" priority="2550" stopIfTrue="1" operator="equal">
      <formula>"Y"</formula>
    </cfRule>
    <cfRule type="cellIs" dxfId="657" priority="2549" stopIfTrue="1" operator="equal">
      <formula>"N"</formula>
    </cfRule>
    <cfRule type="cellIs" dxfId="656" priority="2548" stopIfTrue="1" operator="equal">
      <formula>"vf"</formula>
    </cfRule>
    <cfRule type="cellIs" dxfId="655" priority="2547" stopIfTrue="1" operator="equal">
      <formula>"n/a"</formula>
    </cfRule>
    <cfRule type="cellIs" dxfId="654" priority="2546" stopIfTrue="1" operator="equal">
      <formula>"na"</formula>
    </cfRule>
  </conditionalFormatting>
  <conditionalFormatting sqref="G74:G75 G77:G78 G80:G81">
    <cfRule type="cellIs" dxfId="653" priority="2516" stopIfTrue="1" operator="equal">
      <formula>"na"</formula>
    </cfRule>
    <cfRule type="cellIs" dxfId="652" priority="2520" stopIfTrue="1" operator="equal">
      <formula>"Y"</formula>
    </cfRule>
    <cfRule type="cellIs" dxfId="651" priority="2519" stopIfTrue="1" operator="equal">
      <formula>"N"</formula>
    </cfRule>
    <cfRule type="cellIs" dxfId="650" priority="2518" stopIfTrue="1" operator="equal">
      <formula>"vf"</formula>
    </cfRule>
    <cfRule type="cellIs" dxfId="649" priority="2517" stopIfTrue="1" operator="equal">
      <formula>"n/a"</formula>
    </cfRule>
    <cfRule type="cellIs" dxfId="648" priority="2515" stopIfTrue="1" operator="equal">
      <formula>"ad"</formula>
    </cfRule>
  </conditionalFormatting>
  <conditionalFormatting sqref="G86:G88">
    <cfRule type="cellIs" dxfId="647" priority="1192" stopIfTrue="1" operator="equal">
      <formula>"ad"</formula>
    </cfRule>
    <cfRule type="cellIs" dxfId="646" priority="1196" stopIfTrue="1" operator="equal">
      <formula>"N"</formula>
    </cfRule>
    <cfRule type="cellIs" dxfId="645" priority="1197" stopIfTrue="1" operator="equal">
      <formula>"Y"</formula>
    </cfRule>
    <cfRule type="cellIs" dxfId="644" priority="1195" stopIfTrue="1" operator="equal">
      <formula>"vf"</formula>
    </cfRule>
    <cfRule type="cellIs" dxfId="643" priority="1194" stopIfTrue="1" operator="equal">
      <formula>"n/a"</formula>
    </cfRule>
    <cfRule type="cellIs" dxfId="642" priority="1193" stopIfTrue="1" operator="equal">
      <formula>"na"</formula>
    </cfRule>
  </conditionalFormatting>
  <conditionalFormatting sqref="G90:G91">
    <cfRule type="cellIs" dxfId="641" priority="675" stopIfTrue="1" operator="equal">
      <formula>"n/a"</formula>
    </cfRule>
    <cfRule type="cellIs" dxfId="640" priority="674" stopIfTrue="1" operator="equal">
      <formula>"na"</formula>
    </cfRule>
    <cfRule type="cellIs" dxfId="639" priority="673" stopIfTrue="1" operator="equal">
      <formula>"ad"</formula>
    </cfRule>
    <cfRule type="cellIs" dxfId="638" priority="678" stopIfTrue="1" operator="equal">
      <formula>"Y"</formula>
    </cfRule>
    <cfRule type="cellIs" dxfId="637" priority="677" stopIfTrue="1" operator="equal">
      <formula>"N"</formula>
    </cfRule>
    <cfRule type="cellIs" dxfId="636" priority="676" stopIfTrue="1" operator="equal">
      <formula>"vf"</formula>
    </cfRule>
  </conditionalFormatting>
  <conditionalFormatting sqref="G93:G99">
    <cfRule type="cellIs" dxfId="635" priority="667" stopIfTrue="1" operator="equal">
      <formula>"ad"</formula>
    </cfRule>
    <cfRule type="cellIs" dxfId="634" priority="668" stopIfTrue="1" operator="equal">
      <formula>"na"</formula>
    </cfRule>
    <cfRule type="cellIs" dxfId="633" priority="670" stopIfTrue="1" operator="equal">
      <formula>"vf"</formula>
    </cfRule>
    <cfRule type="cellIs" dxfId="632" priority="669" stopIfTrue="1" operator="equal">
      <formula>"n/a"</formula>
    </cfRule>
    <cfRule type="cellIs" dxfId="631" priority="672" stopIfTrue="1" operator="equal">
      <formula>"Y"</formula>
    </cfRule>
    <cfRule type="cellIs" dxfId="630" priority="671" stopIfTrue="1" operator="equal">
      <formula>"N"</formula>
    </cfRule>
  </conditionalFormatting>
  <conditionalFormatting sqref="G104:G105">
    <cfRule type="cellIs" dxfId="629" priority="1180" stopIfTrue="1" operator="equal">
      <formula>"ad"</formula>
    </cfRule>
    <cfRule type="cellIs" dxfId="628" priority="1182" stopIfTrue="1" operator="equal">
      <formula>"n/a"</formula>
    </cfRule>
    <cfRule type="cellIs" dxfId="627" priority="1183" stopIfTrue="1" operator="equal">
      <formula>"vf"</formula>
    </cfRule>
    <cfRule type="cellIs" dxfId="626" priority="1184" stopIfTrue="1" operator="equal">
      <formula>"N"</formula>
    </cfRule>
    <cfRule type="cellIs" dxfId="625" priority="1185" stopIfTrue="1" operator="equal">
      <formula>"Y"</formula>
    </cfRule>
    <cfRule type="cellIs" dxfId="624" priority="1181" stopIfTrue="1" operator="equal">
      <formula>"na"</formula>
    </cfRule>
  </conditionalFormatting>
  <conditionalFormatting sqref="G108:G110">
    <cfRule type="cellIs" dxfId="623" priority="2466" stopIfTrue="1" operator="equal">
      <formula>"Y"</formula>
    </cfRule>
    <cfRule type="cellIs" dxfId="622" priority="2462" stopIfTrue="1" operator="equal">
      <formula>"na"</formula>
    </cfRule>
    <cfRule type="cellIs" dxfId="621" priority="2461" stopIfTrue="1" operator="equal">
      <formula>"ad"</formula>
    </cfRule>
    <cfRule type="cellIs" dxfId="620" priority="2464" stopIfTrue="1" operator="equal">
      <formula>"vf"</formula>
    </cfRule>
    <cfRule type="cellIs" dxfId="619" priority="2465" stopIfTrue="1" operator="equal">
      <formula>"N"</formula>
    </cfRule>
    <cfRule type="cellIs" dxfId="618" priority="2463" stopIfTrue="1" operator="equal">
      <formula>"n/a"</formula>
    </cfRule>
  </conditionalFormatting>
  <conditionalFormatting sqref="G113">
    <cfRule type="cellIs" dxfId="617" priority="1029" stopIfTrue="1" operator="equal">
      <formula>"Y"</formula>
    </cfRule>
    <cfRule type="cellIs" dxfId="616" priority="1024" stopIfTrue="1" operator="equal">
      <formula>"ad"</formula>
    </cfRule>
    <cfRule type="cellIs" dxfId="615" priority="1025" stopIfTrue="1" operator="equal">
      <formula>"na"</formula>
    </cfRule>
    <cfRule type="cellIs" dxfId="614" priority="1026" stopIfTrue="1" operator="equal">
      <formula>"n/a"</formula>
    </cfRule>
    <cfRule type="cellIs" dxfId="613" priority="1027" stopIfTrue="1" operator="equal">
      <formula>"vf"</formula>
    </cfRule>
    <cfRule type="cellIs" dxfId="612" priority="1028" stopIfTrue="1" operator="equal">
      <formula>"N"</formula>
    </cfRule>
  </conditionalFormatting>
  <conditionalFormatting sqref="G115:G116">
    <cfRule type="cellIs" dxfId="611" priority="2427" stopIfTrue="1" operator="equal">
      <formula>"n/a"</formula>
    </cfRule>
    <cfRule type="cellIs" dxfId="610" priority="2428" stopIfTrue="1" operator="equal">
      <formula>"vf"</formula>
    </cfRule>
    <cfRule type="cellIs" dxfId="609" priority="2429" stopIfTrue="1" operator="equal">
      <formula>"N"</formula>
    </cfRule>
    <cfRule type="cellIs" dxfId="608" priority="2430" stopIfTrue="1" operator="equal">
      <formula>"Y"</formula>
    </cfRule>
    <cfRule type="cellIs" dxfId="607" priority="2425" stopIfTrue="1" operator="equal">
      <formula>"ad"</formula>
    </cfRule>
    <cfRule type="cellIs" dxfId="606" priority="2426" stopIfTrue="1" operator="equal">
      <formula>"na"</formula>
    </cfRule>
  </conditionalFormatting>
  <conditionalFormatting sqref="G119">
    <cfRule type="cellIs" dxfId="605" priority="2459" stopIfTrue="1" operator="equal">
      <formula>"N"</formula>
    </cfRule>
    <cfRule type="cellIs" dxfId="604" priority="2460" stopIfTrue="1" operator="equal">
      <formula>"Y"</formula>
    </cfRule>
    <cfRule type="cellIs" dxfId="603" priority="2457" stopIfTrue="1" operator="equal">
      <formula>"n/a"</formula>
    </cfRule>
    <cfRule type="cellIs" dxfId="602" priority="2456" stopIfTrue="1" operator="equal">
      <formula>"na"</formula>
    </cfRule>
    <cfRule type="cellIs" dxfId="601" priority="2455" stopIfTrue="1" operator="equal">
      <formula>"ad"</formula>
    </cfRule>
    <cfRule type="cellIs" dxfId="600" priority="2458" stopIfTrue="1" operator="equal">
      <formula>"vf"</formula>
    </cfRule>
  </conditionalFormatting>
  <conditionalFormatting sqref="G121:G123">
    <cfRule type="cellIs" dxfId="599" priority="2441" stopIfTrue="1" operator="equal">
      <formula>"N"</formula>
    </cfRule>
    <cfRule type="cellIs" dxfId="598" priority="2437" stopIfTrue="1" operator="equal">
      <formula>"ad"</formula>
    </cfRule>
    <cfRule type="cellIs" dxfId="597" priority="2438" stopIfTrue="1" operator="equal">
      <formula>"na"</formula>
    </cfRule>
    <cfRule type="cellIs" dxfId="596" priority="2439" stopIfTrue="1" operator="equal">
      <formula>"n/a"</formula>
    </cfRule>
    <cfRule type="cellIs" dxfId="595" priority="2440" stopIfTrue="1" operator="equal">
      <formula>"vf"</formula>
    </cfRule>
    <cfRule type="cellIs" dxfId="594" priority="2442" stopIfTrue="1" operator="equal">
      <formula>"Y"</formula>
    </cfRule>
  </conditionalFormatting>
  <conditionalFormatting sqref="G125:G129">
    <cfRule type="cellIs" dxfId="593" priority="2395" stopIfTrue="1" operator="equal">
      <formula>"ad"</formula>
    </cfRule>
    <cfRule type="cellIs" dxfId="592" priority="2398" stopIfTrue="1" operator="equal">
      <formula>"vf"</formula>
    </cfRule>
    <cfRule type="cellIs" dxfId="591" priority="2400" stopIfTrue="1" operator="equal">
      <formula>"Y"</formula>
    </cfRule>
    <cfRule type="cellIs" dxfId="590" priority="2397" stopIfTrue="1" operator="equal">
      <formula>"n/a"</formula>
    </cfRule>
    <cfRule type="cellIs" dxfId="589" priority="2399" stopIfTrue="1" operator="equal">
      <formula>"N"</formula>
    </cfRule>
    <cfRule type="cellIs" dxfId="588" priority="2396" stopIfTrue="1" operator="equal">
      <formula>"na"</formula>
    </cfRule>
  </conditionalFormatting>
  <conditionalFormatting sqref="G132">
    <cfRule type="cellIs" dxfId="587" priority="2394" stopIfTrue="1" operator="equal">
      <formula>"Y"</formula>
    </cfRule>
    <cfRule type="cellIs" dxfId="586" priority="2393" stopIfTrue="1" operator="equal">
      <formula>"N"</formula>
    </cfRule>
    <cfRule type="cellIs" dxfId="585" priority="2392" stopIfTrue="1" operator="equal">
      <formula>"vf"</formula>
    </cfRule>
    <cfRule type="cellIs" dxfId="584" priority="2391" stopIfTrue="1" operator="equal">
      <formula>"n/a"</formula>
    </cfRule>
    <cfRule type="cellIs" dxfId="583" priority="2390" stopIfTrue="1" operator="equal">
      <formula>"na"</formula>
    </cfRule>
    <cfRule type="cellIs" dxfId="582" priority="2389" stopIfTrue="1" operator="equal">
      <formula>"ad"</formula>
    </cfRule>
  </conditionalFormatting>
  <conditionalFormatting sqref="G134:G135 G137:G139">
    <cfRule type="cellIs" dxfId="581" priority="2362" stopIfTrue="1" operator="equal">
      <formula>"vf"</formula>
    </cfRule>
    <cfRule type="cellIs" dxfId="580" priority="2361" stopIfTrue="1" operator="equal">
      <formula>"n/a"</formula>
    </cfRule>
    <cfRule type="cellIs" dxfId="579" priority="2360" stopIfTrue="1" operator="equal">
      <formula>"na"</formula>
    </cfRule>
    <cfRule type="cellIs" dxfId="578" priority="2359" stopIfTrue="1" operator="equal">
      <formula>"ad"</formula>
    </cfRule>
    <cfRule type="cellIs" dxfId="577" priority="2364" stopIfTrue="1" operator="equal">
      <formula>"Y"</formula>
    </cfRule>
    <cfRule type="cellIs" dxfId="576" priority="2363" stopIfTrue="1" operator="equal">
      <formula>"N"</formula>
    </cfRule>
  </conditionalFormatting>
  <conditionalFormatting sqref="G141:G144">
    <cfRule type="cellIs" dxfId="575" priority="2335" stopIfTrue="1" operator="equal">
      <formula>"ad"</formula>
    </cfRule>
    <cfRule type="cellIs" dxfId="574" priority="2339" stopIfTrue="1" operator="equal">
      <formula>"N"</formula>
    </cfRule>
    <cfRule type="cellIs" dxfId="573" priority="2340" stopIfTrue="1" operator="equal">
      <formula>"Y"</formula>
    </cfRule>
    <cfRule type="cellIs" dxfId="572" priority="2337" stopIfTrue="1" operator="equal">
      <formula>"n/a"</formula>
    </cfRule>
    <cfRule type="cellIs" dxfId="571" priority="2336" stopIfTrue="1" operator="equal">
      <formula>"na"</formula>
    </cfRule>
    <cfRule type="cellIs" dxfId="570" priority="2338" stopIfTrue="1" operator="equal">
      <formula>"vf"</formula>
    </cfRule>
  </conditionalFormatting>
  <conditionalFormatting sqref="G146:G149">
    <cfRule type="cellIs" dxfId="569" priority="617" stopIfTrue="1" operator="equal">
      <formula>"ad"</formula>
    </cfRule>
    <cfRule type="cellIs" dxfId="568" priority="618" stopIfTrue="1" operator="equal">
      <formula>"na"</formula>
    </cfRule>
    <cfRule type="cellIs" dxfId="567" priority="619" stopIfTrue="1" operator="equal">
      <formula>"n/a"</formula>
    </cfRule>
    <cfRule type="cellIs" dxfId="566" priority="620" stopIfTrue="1" operator="equal">
      <formula>"vf"</formula>
    </cfRule>
    <cfRule type="cellIs" dxfId="565" priority="621" stopIfTrue="1" operator="equal">
      <formula>"N"</formula>
    </cfRule>
    <cfRule type="cellIs" dxfId="564" priority="622" stopIfTrue="1" operator="equal">
      <formula>"Y"</formula>
    </cfRule>
  </conditionalFormatting>
  <conditionalFormatting sqref="G151:G153">
    <cfRule type="cellIs" dxfId="563" priority="2293" stopIfTrue="1" operator="equal">
      <formula>"ad"</formula>
    </cfRule>
    <cfRule type="cellIs" dxfId="562" priority="2294" stopIfTrue="1" operator="equal">
      <formula>"na"</formula>
    </cfRule>
    <cfRule type="cellIs" dxfId="561" priority="2295" stopIfTrue="1" operator="equal">
      <formula>"n/a"</formula>
    </cfRule>
    <cfRule type="cellIs" dxfId="560" priority="2296" stopIfTrue="1" operator="equal">
      <formula>"vf"</formula>
    </cfRule>
    <cfRule type="cellIs" dxfId="559" priority="2298" stopIfTrue="1" operator="equal">
      <formula>"Y"</formula>
    </cfRule>
    <cfRule type="cellIs" dxfId="558" priority="2297" stopIfTrue="1" operator="equal">
      <formula>"N"</formula>
    </cfRule>
  </conditionalFormatting>
  <conditionalFormatting sqref="G159:G160">
    <cfRule type="cellIs" dxfId="557" priority="1176" stopIfTrue="1" operator="equal">
      <formula>"n/a"</formula>
    </cfRule>
    <cfRule type="cellIs" dxfId="556" priority="1175" stopIfTrue="1" operator="equal">
      <formula>"na"</formula>
    </cfRule>
    <cfRule type="cellIs" dxfId="555" priority="1174" stopIfTrue="1" operator="equal">
      <formula>"ad"</formula>
    </cfRule>
    <cfRule type="cellIs" dxfId="554" priority="1179" stopIfTrue="1" operator="equal">
      <formula>"Y"</formula>
    </cfRule>
    <cfRule type="cellIs" dxfId="553" priority="1178" stopIfTrue="1" operator="equal">
      <formula>"N"</formula>
    </cfRule>
    <cfRule type="cellIs" dxfId="552" priority="1177" stopIfTrue="1" operator="equal">
      <formula>"vf"</formula>
    </cfRule>
  </conditionalFormatting>
  <conditionalFormatting sqref="G162:G166">
    <cfRule type="cellIs" dxfId="551" priority="1171" stopIfTrue="1" operator="equal">
      <formula>"vf"</formula>
    </cfRule>
    <cfRule type="cellIs" dxfId="550" priority="1169" stopIfTrue="1" operator="equal">
      <formula>"na"</formula>
    </cfRule>
    <cfRule type="cellIs" dxfId="549" priority="1170" stopIfTrue="1" operator="equal">
      <formula>"n/a"</formula>
    </cfRule>
    <cfRule type="cellIs" dxfId="548" priority="1168" stopIfTrue="1" operator="equal">
      <formula>"ad"</formula>
    </cfRule>
    <cfRule type="cellIs" dxfId="547" priority="1173" stopIfTrue="1" operator="equal">
      <formula>"Y"</formula>
    </cfRule>
    <cfRule type="cellIs" dxfId="546" priority="1172" stopIfTrue="1" operator="equal">
      <formula>"N"</formula>
    </cfRule>
  </conditionalFormatting>
  <conditionalFormatting sqref="G175:G178">
    <cfRule type="cellIs" dxfId="545" priority="2270" stopIfTrue="1" operator="equal">
      <formula>"na"</formula>
    </cfRule>
    <cfRule type="cellIs" dxfId="544" priority="2274" stopIfTrue="1" operator="equal">
      <formula>"Y"</formula>
    </cfRule>
    <cfRule type="cellIs" dxfId="543" priority="2273" stopIfTrue="1" operator="equal">
      <formula>"N"</formula>
    </cfRule>
    <cfRule type="cellIs" dxfId="542" priority="2272" stopIfTrue="1" operator="equal">
      <formula>"vf"</formula>
    </cfRule>
    <cfRule type="cellIs" dxfId="541" priority="2271" stopIfTrue="1" operator="equal">
      <formula>"n/a"</formula>
    </cfRule>
    <cfRule type="cellIs" dxfId="540" priority="2269" stopIfTrue="1" operator="equal">
      <formula>"ad"</formula>
    </cfRule>
  </conditionalFormatting>
  <conditionalFormatting sqref="G180">
    <cfRule type="cellIs" dxfId="539" priority="2266" stopIfTrue="1" operator="equal">
      <formula>"vf"</formula>
    </cfRule>
    <cfRule type="cellIs" dxfId="538" priority="2268" stopIfTrue="1" operator="equal">
      <formula>"Y"</formula>
    </cfRule>
    <cfRule type="cellIs" dxfId="537" priority="2263" stopIfTrue="1" operator="equal">
      <formula>"ad"</formula>
    </cfRule>
    <cfRule type="cellIs" dxfId="536" priority="2264" stopIfTrue="1" operator="equal">
      <formula>"na"</formula>
    </cfRule>
    <cfRule type="cellIs" dxfId="535" priority="2265" stopIfTrue="1" operator="equal">
      <formula>"n/a"</formula>
    </cfRule>
    <cfRule type="cellIs" dxfId="534" priority="2267" stopIfTrue="1" operator="equal">
      <formula>"N"</formula>
    </cfRule>
  </conditionalFormatting>
  <conditionalFormatting sqref="G182:G189">
    <cfRule type="cellIs" dxfId="533" priority="2209" stopIfTrue="1" operator="equal">
      <formula>"ad"</formula>
    </cfRule>
    <cfRule type="cellIs" dxfId="532" priority="2211" stopIfTrue="1" operator="equal">
      <formula>"n/a"</formula>
    </cfRule>
    <cfRule type="cellIs" dxfId="531" priority="2213" stopIfTrue="1" operator="equal">
      <formula>"N"</formula>
    </cfRule>
    <cfRule type="cellIs" dxfId="530" priority="2214" stopIfTrue="1" operator="equal">
      <formula>"Y"</formula>
    </cfRule>
    <cfRule type="cellIs" dxfId="529" priority="2212" stopIfTrue="1" operator="equal">
      <formula>"vf"</formula>
    </cfRule>
    <cfRule type="cellIs" dxfId="528" priority="2210" stopIfTrue="1" operator="equal">
      <formula>"na"</formula>
    </cfRule>
  </conditionalFormatting>
  <conditionalFormatting sqref="G191">
    <cfRule type="cellIs" dxfId="527" priority="1018" stopIfTrue="1" operator="equal">
      <formula>"ad"</formula>
    </cfRule>
    <cfRule type="cellIs" dxfId="526" priority="1021" stopIfTrue="1" operator="equal">
      <formula>"vf"</formula>
    </cfRule>
    <cfRule type="cellIs" dxfId="525" priority="1023" stopIfTrue="1" operator="equal">
      <formula>"Y"</formula>
    </cfRule>
    <cfRule type="cellIs" dxfId="524" priority="1022" stopIfTrue="1" operator="equal">
      <formula>"N"</formula>
    </cfRule>
    <cfRule type="cellIs" dxfId="523" priority="1020" stopIfTrue="1" operator="equal">
      <formula>"n/a"</formula>
    </cfRule>
    <cfRule type="cellIs" dxfId="522" priority="1019" stopIfTrue="1" operator="equal">
      <formula>"na"</formula>
    </cfRule>
  </conditionalFormatting>
  <conditionalFormatting sqref="G193">
    <cfRule type="cellIs" dxfId="521" priority="133" stopIfTrue="1" operator="equal">
      <formula>"N"</formula>
    </cfRule>
    <cfRule type="cellIs" dxfId="520" priority="129" stopIfTrue="1" operator="equal">
      <formula>"ad"</formula>
    </cfRule>
    <cfRule type="cellIs" dxfId="519" priority="130" stopIfTrue="1" operator="equal">
      <formula>"na"</formula>
    </cfRule>
    <cfRule type="cellIs" dxfId="518" priority="134" stopIfTrue="1" operator="equal">
      <formula>"Y"</formula>
    </cfRule>
    <cfRule type="cellIs" dxfId="517" priority="132" stopIfTrue="1" operator="equal">
      <formula>"vf"</formula>
    </cfRule>
    <cfRule type="cellIs" dxfId="516" priority="131" stopIfTrue="1" operator="equal">
      <formula>"n/a"</formula>
    </cfRule>
  </conditionalFormatting>
  <conditionalFormatting sqref="G207:G208 G210">
    <cfRule type="cellIs" dxfId="515" priority="2207" stopIfTrue="1" operator="equal">
      <formula>"N"</formula>
    </cfRule>
    <cfRule type="cellIs" dxfId="514" priority="2208" stopIfTrue="1" operator="equal">
      <formula>"Y"</formula>
    </cfRule>
    <cfRule type="cellIs" dxfId="513" priority="2206" stopIfTrue="1" operator="equal">
      <formula>"vf"</formula>
    </cfRule>
    <cfRule type="cellIs" dxfId="512" priority="2205" stopIfTrue="1" operator="equal">
      <formula>"n/a"</formula>
    </cfRule>
    <cfRule type="cellIs" dxfId="511" priority="2204" stopIfTrue="1" operator="equal">
      <formula>"na"</formula>
    </cfRule>
    <cfRule type="cellIs" dxfId="510" priority="2203" stopIfTrue="1" operator="equal">
      <formula>"ad"</formula>
    </cfRule>
  </conditionalFormatting>
  <conditionalFormatting sqref="G214:G216">
    <cfRule type="cellIs" dxfId="509" priority="2190" stopIfTrue="1" operator="equal">
      <formula>"Y"</formula>
    </cfRule>
    <cfRule type="cellIs" dxfId="508" priority="2189" stopIfTrue="1" operator="equal">
      <formula>"N"</formula>
    </cfRule>
    <cfRule type="cellIs" dxfId="507" priority="2188" stopIfTrue="1" operator="equal">
      <formula>"vf"</formula>
    </cfRule>
    <cfRule type="cellIs" dxfId="506" priority="2187" stopIfTrue="1" operator="equal">
      <formula>"n/a"</formula>
    </cfRule>
    <cfRule type="cellIs" dxfId="505" priority="2186" stopIfTrue="1" operator="equal">
      <formula>"na"</formula>
    </cfRule>
    <cfRule type="cellIs" dxfId="504" priority="2185" stopIfTrue="1" operator="equal">
      <formula>"ad"</formula>
    </cfRule>
  </conditionalFormatting>
  <conditionalFormatting sqref="G222:G226">
    <cfRule type="cellIs" dxfId="503" priority="1150" stopIfTrue="1" operator="equal">
      <formula>"ad"</formula>
    </cfRule>
    <cfRule type="cellIs" dxfId="502" priority="1155" stopIfTrue="1" operator="equal">
      <formula>"Y"</formula>
    </cfRule>
    <cfRule type="cellIs" dxfId="501" priority="1154" stopIfTrue="1" operator="equal">
      <formula>"N"</formula>
    </cfRule>
    <cfRule type="cellIs" dxfId="500" priority="1153" stopIfTrue="1" operator="equal">
      <formula>"vf"</formula>
    </cfRule>
    <cfRule type="cellIs" dxfId="499" priority="1152" stopIfTrue="1" operator="equal">
      <formula>"n/a"</formula>
    </cfRule>
    <cfRule type="cellIs" dxfId="498" priority="1151" stopIfTrue="1" operator="equal">
      <formula>"na"</formula>
    </cfRule>
  </conditionalFormatting>
  <conditionalFormatting sqref="G235:G245">
    <cfRule type="cellIs" dxfId="497" priority="2128" stopIfTrue="1" operator="equal">
      <formula>"vf"</formula>
    </cfRule>
    <cfRule type="cellIs" dxfId="496" priority="2130" stopIfTrue="1" operator="equal">
      <formula>"Y"</formula>
    </cfRule>
    <cfRule type="cellIs" dxfId="495" priority="2129" stopIfTrue="1" operator="equal">
      <formula>"N"</formula>
    </cfRule>
    <cfRule type="cellIs" dxfId="494" priority="2127" stopIfTrue="1" operator="equal">
      <formula>"n/a"</formula>
    </cfRule>
    <cfRule type="cellIs" dxfId="493" priority="2126" stopIfTrue="1" operator="equal">
      <formula>"na"</formula>
    </cfRule>
    <cfRule type="cellIs" dxfId="492" priority="2125" stopIfTrue="1" operator="equal">
      <formula>"ad"</formula>
    </cfRule>
  </conditionalFormatting>
  <conditionalFormatting sqref="G254:G264">
    <cfRule type="cellIs" dxfId="491" priority="2091" stopIfTrue="1" operator="equal">
      <formula>"n/a"</formula>
    </cfRule>
    <cfRule type="cellIs" dxfId="490" priority="2094" stopIfTrue="1" operator="equal">
      <formula>"Y"</formula>
    </cfRule>
    <cfRule type="cellIs" dxfId="489" priority="2093" stopIfTrue="1" operator="equal">
      <formula>"N"</formula>
    </cfRule>
    <cfRule type="cellIs" dxfId="488" priority="2092" stopIfTrue="1" operator="equal">
      <formula>"vf"</formula>
    </cfRule>
    <cfRule type="cellIs" dxfId="487" priority="2090" stopIfTrue="1" operator="equal">
      <formula>"na"</formula>
    </cfRule>
    <cfRule type="cellIs" dxfId="486" priority="2089" stopIfTrue="1" operator="equal">
      <formula>"ad"</formula>
    </cfRule>
  </conditionalFormatting>
  <conditionalFormatting sqref="G266:G269">
    <cfRule type="cellIs" dxfId="485" priority="310" stopIfTrue="1" operator="equal">
      <formula>"na"</formula>
    </cfRule>
    <cfRule type="cellIs" dxfId="484" priority="311" stopIfTrue="1" operator="equal">
      <formula>"n/a"</formula>
    </cfRule>
    <cfRule type="cellIs" dxfId="483" priority="312" stopIfTrue="1" operator="equal">
      <formula>"vf"</formula>
    </cfRule>
    <cfRule type="cellIs" dxfId="482" priority="313" stopIfTrue="1" operator="equal">
      <formula>"N"</formula>
    </cfRule>
    <cfRule type="cellIs" dxfId="481" priority="314" stopIfTrue="1" operator="equal">
      <formula>"Y"</formula>
    </cfRule>
    <cfRule type="cellIs" dxfId="480" priority="309" stopIfTrue="1" operator="equal">
      <formula>"ad"</formula>
    </cfRule>
  </conditionalFormatting>
  <conditionalFormatting sqref="G277">
    <cfRule type="cellIs" dxfId="479" priority="306" stopIfTrue="1" operator="equal">
      <formula>"Y"</formula>
    </cfRule>
    <cfRule type="cellIs" dxfId="478" priority="305" stopIfTrue="1" operator="equal">
      <formula>"N"</formula>
    </cfRule>
    <cfRule type="cellIs" dxfId="477" priority="304" stopIfTrue="1" operator="equal">
      <formula>"vf"</formula>
    </cfRule>
    <cfRule type="cellIs" dxfId="476" priority="303" stopIfTrue="1" operator="equal">
      <formula>"n/a"</formula>
    </cfRule>
    <cfRule type="cellIs" dxfId="475" priority="302" stopIfTrue="1" operator="equal">
      <formula>"na"</formula>
    </cfRule>
    <cfRule type="cellIs" dxfId="474" priority="301" stopIfTrue="1" operator="equal">
      <formula>"ad"</formula>
    </cfRule>
  </conditionalFormatting>
  <conditionalFormatting sqref="G291">
    <cfRule type="cellIs" dxfId="473" priority="282" stopIfTrue="1" operator="equal">
      <formula>"Y"</formula>
    </cfRule>
    <cfRule type="cellIs" dxfId="472" priority="281" stopIfTrue="1" operator="equal">
      <formula>"N"</formula>
    </cfRule>
    <cfRule type="cellIs" dxfId="471" priority="280" stopIfTrue="1" operator="equal">
      <formula>"vf"</formula>
    </cfRule>
    <cfRule type="cellIs" dxfId="470" priority="279" stopIfTrue="1" operator="equal">
      <formula>"n/a"</formula>
    </cfRule>
    <cfRule type="cellIs" dxfId="469" priority="278" stopIfTrue="1" operator="equal">
      <formula>"na"</formula>
    </cfRule>
    <cfRule type="cellIs" dxfId="468" priority="277" stopIfTrue="1" operator="equal">
      <formula>"ad"</formula>
    </cfRule>
  </conditionalFormatting>
  <conditionalFormatting sqref="G302">
    <cfRule type="cellIs" dxfId="467" priority="276" stopIfTrue="1" operator="equal">
      <formula>"Y"</formula>
    </cfRule>
    <cfRule type="cellIs" dxfId="466" priority="275" stopIfTrue="1" operator="equal">
      <formula>"N"</formula>
    </cfRule>
    <cfRule type="cellIs" dxfId="465" priority="274" stopIfTrue="1" operator="equal">
      <formula>"vf"</formula>
    </cfRule>
    <cfRule type="cellIs" dxfId="464" priority="273" stopIfTrue="1" operator="equal">
      <formula>"n/a"</formula>
    </cfRule>
    <cfRule type="cellIs" dxfId="463" priority="272" stopIfTrue="1" operator="equal">
      <formula>"na"</formula>
    </cfRule>
    <cfRule type="cellIs" dxfId="462" priority="271" stopIfTrue="1" operator="equal">
      <formula>"ad"</formula>
    </cfRule>
  </conditionalFormatting>
  <conditionalFormatting sqref="G304:G309">
    <cfRule type="cellIs" dxfId="461" priority="214" stopIfTrue="1" operator="equal">
      <formula>"vf"</formula>
    </cfRule>
    <cfRule type="cellIs" dxfId="460" priority="213" stopIfTrue="1" operator="equal">
      <formula>"n/a"</formula>
    </cfRule>
    <cfRule type="cellIs" dxfId="459" priority="212" stopIfTrue="1" operator="equal">
      <formula>"na"</formula>
    </cfRule>
    <cfRule type="cellIs" dxfId="458" priority="211" stopIfTrue="1" operator="equal">
      <formula>"ad"</formula>
    </cfRule>
    <cfRule type="cellIs" dxfId="457" priority="216" stopIfTrue="1" operator="equal">
      <formula>"Y"</formula>
    </cfRule>
    <cfRule type="cellIs" dxfId="456" priority="215" stopIfTrue="1" operator="equal">
      <formula>"N"</formula>
    </cfRule>
  </conditionalFormatting>
  <conditionalFormatting sqref="G311:G316">
    <cfRule type="cellIs" dxfId="455" priority="259" stopIfTrue="1" operator="equal">
      <formula>"ad"</formula>
    </cfRule>
    <cfRule type="cellIs" dxfId="454" priority="264" stopIfTrue="1" operator="equal">
      <formula>"Y"</formula>
    </cfRule>
    <cfRule type="cellIs" dxfId="453" priority="263" stopIfTrue="1" operator="equal">
      <formula>"N"</formula>
    </cfRule>
    <cfRule type="cellIs" dxfId="452" priority="262" stopIfTrue="1" operator="equal">
      <formula>"vf"</formula>
    </cfRule>
    <cfRule type="cellIs" dxfId="451" priority="260" stopIfTrue="1" operator="equal">
      <formula>"na"</formula>
    </cfRule>
    <cfRule type="cellIs" dxfId="450" priority="261" stopIfTrue="1" operator="equal">
      <formula>"n/a"</formula>
    </cfRule>
  </conditionalFormatting>
  <conditionalFormatting sqref="G318:G325">
    <cfRule type="cellIs" dxfId="449" priority="258" stopIfTrue="1" operator="equal">
      <formula>"Y"</formula>
    </cfRule>
    <cfRule type="cellIs" dxfId="448" priority="257" stopIfTrue="1" operator="equal">
      <formula>"N"</formula>
    </cfRule>
    <cfRule type="cellIs" dxfId="447" priority="256" stopIfTrue="1" operator="equal">
      <formula>"vf"</formula>
    </cfRule>
    <cfRule type="cellIs" dxfId="446" priority="255" stopIfTrue="1" operator="equal">
      <formula>"n/a"</formula>
    </cfRule>
    <cfRule type="cellIs" dxfId="445" priority="254" stopIfTrue="1" operator="equal">
      <formula>"na"</formula>
    </cfRule>
    <cfRule type="cellIs" dxfId="444" priority="253" stopIfTrue="1" operator="equal">
      <formula>"ad"</formula>
    </cfRule>
  </conditionalFormatting>
  <conditionalFormatting sqref="G327:G331">
    <cfRule type="cellIs" dxfId="443" priority="241" stopIfTrue="1" operator="equal">
      <formula>"ad"</formula>
    </cfRule>
    <cfRule type="cellIs" dxfId="442" priority="244" stopIfTrue="1" operator="equal">
      <formula>"vf"</formula>
    </cfRule>
    <cfRule type="cellIs" dxfId="441" priority="246" stopIfTrue="1" operator="equal">
      <formula>"Y"</formula>
    </cfRule>
    <cfRule type="cellIs" dxfId="440" priority="245" stopIfTrue="1" operator="equal">
      <formula>"N"</formula>
    </cfRule>
    <cfRule type="cellIs" dxfId="439" priority="243" stopIfTrue="1" operator="equal">
      <formula>"n/a"</formula>
    </cfRule>
    <cfRule type="cellIs" dxfId="438" priority="242" stopIfTrue="1" operator="equal">
      <formula>"na"</formula>
    </cfRule>
  </conditionalFormatting>
  <conditionalFormatting sqref="G333:G336">
    <cfRule type="cellIs" dxfId="437" priority="221" stopIfTrue="1" operator="equal">
      <formula>"N"</formula>
    </cfRule>
    <cfRule type="cellIs" dxfId="436" priority="217" stopIfTrue="1" operator="equal">
      <formula>"ad"</formula>
    </cfRule>
    <cfRule type="cellIs" dxfId="435" priority="218" stopIfTrue="1" operator="equal">
      <formula>"na"</formula>
    </cfRule>
    <cfRule type="cellIs" dxfId="434" priority="222" stopIfTrue="1" operator="equal">
      <formula>"Y"</formula>
    </cfRule>
    <cfRule type="cellIs" dxfId="433" priority="219" stopIfTrue="1" operator="equal">
      <formula>"n/a"</formula>
    </cfRule>
    <cfRule type="cellIs" dxfId="432" priority="220" stopIfTrue="1" operator="equal">
      <formula>"vf"</formula>
    </cfRule>
  </conditionalFormatting>
  <conditionalFormatting sqref="G338:G339">
    <cfRule type="cellIs" dxfId="431" priority="2070" stopIfTrue="1" operator="equal">
      <formula>"Y"</formula>
    </cfRule>
    <cfRule type="cellIs" dxfId="430" priority="2065" stopIfTrue="1" operator="equal">
      <formula>"ad"</formula>
    </cfRule>
    <cfRule type="cellIs" dxfId="429" priority="2066" stopIfTrue="1" operator="equal">
      <formula>"na"</formula>
    </cfRule>
    <cfRule type="cellIs" dxfId="428" priority="2067" stopIfTrue="1" operator="equal">
      <formula>"n/a"</formula>
    </cfRule>
    <cfRule type="cellIs" dxfId="427" priority="2068" stopIfTrue="1" operator="equal">
      <formula>"vf"</formula>
    </cfRule>
    <cfRule type="cellIs" dxfId="426" priority="2069" stopIfTrue="1" operator="equal">
      <formula>"N"</formula>
    </cfRule>
  </conditionalFormatting>
  <conditionalFormatting sqref="G341">
    <cfRule type="cellIs" dxfId="425" priority="2063" stopIfTrue="1" operator="equal">
      <formula>"N"</formula>
    </cfRule>
    <cfRule type="cellIs" dxfId="424" priority="2064" stopIfTrue="1" operator="equal">
      <formula>"Y"</formula>
    </cfRule>
    <cfRule type="cellIs" dxfId="423" priority="2062" stopIfTrue="1" operator="equal">
      <formula>"vf"</formula>
    </cfRule>
    <cfRule type="cellIs" dxfId="422" priority="2061" stopIfTrue="1" operator="equal">
      <formula>"n/a"</formula>
    </cfRule>
    <cfRule type="cellIs" dxfId="421" priority="2060" stopIfTrue="1" operator="equal">
      <formula>"na"</formula>
    </cfRule>
    <cfRule type="cellIs" dxfId="420" priority="2059" stopIfTrue="1" operator="equal">
      <formula>"ad"</formula>
    </cfRule>
  </conditionalFormatting>
  <conditionalFormatting sqref="G343">
    <cfRule type="cellIs" dxfId="419" priority="2054" stopIfTrue="1" operator="equal">
      <formula>"na"</formula>
    </cfRule>
    <cfRule type="cellIs" dxfId="418" priority="2056" stopIfTrue="1" operator="equal">
      <formula>"vf"</formula>
    </cfRule>
    <cfRule type="cellIs" dxfId="417" priority="2055" stopIfTrue="1" operator="equal">
      <formula>"n/a"</formula>
    </cfRule>
    <cfRule type="cellIs" dxfId="416" priority="2053" stopIfTrue="1" operator="equal">
      <formula>"ad"</formula>
    </cfRule>
    <cfRule type="cellIs" dxfId="415" priority="2058" stopIfTrue="1" operator="equal">
      <formula>"Y"</formula>
    </cfRule>
    <cfRule type="cellIs" dxfId="414" priority="2057" stopIfTrue="1" operator="equal">
      <formula>"N"</formula>
    </cfRule>
  </conditionalFormatting>
  <conditionalFormatting sqref="G346:G347">
    <cfRule type="cellIs" dxfId="413" priority="2040" stopIfTrue="1" operator="equal">
      <formula>"Y"</formula>
    </cfRule>
    <cfRule type="cellIs" dxfId="412" priority="2039" stopIfTrue="1" operator="equal">
      <formula>"N"</formula>
    </cfRule>
    <cfRule type="cellIs" dxfId="411" priority="2038" stopIfTrue="1" operator="equal">
      <formula>"vf"</formula>
    </cfRule>
    <cfRule type="cellIs" dxfId="410" priority="2037" stopIfTrue="1" operator="equal">
      <formula>"n/a"</formula>
    </cfRule>
    <cfRule type="cellIs" dxfId="409" priority="2036" stopIfTrue="1" operator="equal">
      <formula>"na"</formula>
    </cfRule>
    <cfRule type="cellIs" dxfId="408" priority="2035" stopIfTrue="1" operator="equal">
      <formula>"ad"</formula>
    </cfRule>
  </conditionalFormatting>
  <conditionalFormatting sqref="G350">
    <cfRule type="cellIs" dxfId="407" priority="895" stopIfTrue="1" operator="equal">
      <formula>"vf"</formula>
    </cfRule>
    <cfRule type="cellIs" dxfId="406" priority="896" stopIfTrue="1" operator="equal">
      <formula>"N"</formula>
    </cfRule>
    <cfRule type="cellIs" dxfId="405" priority="897" stopIfTrue="1" operator="equal">
      <formula>"Y"</formula>
    </cfRule>
    <cfRule type="cellIs" dxfId="404" priority="894" stopIfTrue="1" operator="equal">
      <formula>"n/a"</formula>
    </cfRule>
    <cfRule type="cellIs" dxfId="403" priority="893" stopIfTrue="1" operator="equal">
      <formula>"na"</formula>
    </cfRule>
    <cfRule type="cellIs" dxfId="402" priority="892" stopIfTrue="1" operator="equal">
      <formula>"ad"</formula>
    </cfRule>
  </conditionalFormatting>
  <conditionalFormatting sqref="G352">
    <cfRule type="cellIs" dxfId="401" priority="2034" stopIfTrue="1" operator="equal">
      <formula>"Y"</formula>
    </cfRule>
    <cfRule type="cellIs" dxfId="400" priority="2033" stopIfTrue="1" operator="equal">
      <formula>"N"</formula>
    </cfRule>
    <cfRule type="cellIs" dxfId="399" priority="2032" stopIfTrue="1" operator="equal">
      <formula>"vf"</formula>
    </cfRule>
    <cfRule type="cellIs" dxfId="398" priority="2031" stopIfTrue="1" operator="equal">
      <formula>"n/a"</formula>
    </cfRule>
    <cfRule type="cellIs" dxfId="397" priority="2030" stopIfTrue="1" operator="equal">
      <formula>"na"</formula>
    </cfRule>
    <cfRule type="cellIs" dxfId="396" priority="2029" stopIfTrue="1" operator="equal">
      <formula>"ad"</formula>
    </cfRule>
  </conditionalFormatting>
  <conditionalFormatting sqref="G354">
    <cfRule type="cellIs" dxfId="395" priority="2025" stopIfTrue="1" operator="equal">
      <formula>"n/a"</formula>
    </cfRule>
    <cfRule type="cellIs" dxfId="394" priority="2024" stopIfTrue="1" operator="equal">
      <formula>"na"</formula>
    </cfRule>
    <cfRule type="cellIs" dxfId="393" priority="2023" stopIfTrue="1" operator="equal">
      <formula>"ad"</formula>
    </cfRule>
    <cfRule type="cellIs" dxfId="392" priority="2027" stopIfTrue="1" operator="equal">
      <formula>"N"</formula>
    </cfRule>
    <cfRule type="cellIs" dxfId="391" priority="2028" stopIfTrue="1" operator="equal">
      <formula>"Y"</formula>
    </cfRule>
    <cfRule type="cellIs" dxfId="390" priority="2026" stopIfTrue="1" operator="equal">
      <formula>"vf"</formula>
    </cfRule>
  </conditionalFormatting>
  <conditionalFormatting sqref="G357:G367">
    <cfRule type="cellIs" dxfId="389" priority="204" stopIfTrue="1" operator="equal">
      <formula>"Y"</formula>
    </cfRule>
    <cfRule type="cellIs" dxfId="388" priority="202" stopIfTrue="1" operator="equal">
      <formula>"vf"</formula>
    </cfRule>
    <cfRule type="cellIs" dxfId="387" priority="203" stopIfTrue="1" operator="equal">
      <formula>"N"</formula>
    </cfRule>
    <cfRule type="cellIs" dxfId="386" priority="199" stopIfTrue="1" operator="equal">
      <formula>"ad"</formula>
    </cfRule>
    <cfRule type="cellIs" dxfId="385" priority="200" stopIfTrue="1" operator="equal">
      <formula>"na"</formula>
    </cfRule>
    <cfRule type="cellIs" dxfId="384" priority="201" stopIfTrue="1" operator="equal">
      <formula>"n/a"</formula>
    </cfRule>
  </conditionalFormatting>
  <conditionalFormatting sqref="G361:G367">
    <cfRule type="cellIs" dxfId="383" priority="1083" stopIfTrue="1" operator="equal">
      <formula>"Y"</formula>
    </cfRule>
    <cfRule type="cellIs" dxfId="382" priority="1080" stopIfTrue="1" operator="equal">
      <formula>"n/a"</formula>
    </cfRule>
    <cfRule type="cellIs" dxfId="381" priority="1078" stopIfTrue="1" operator="equal">
      <formula>"ad"</formula>
    </cfRule>
    <cfRule type="cellIs" dxfId="380" priority="1079" stopIfTrue="1" operator="equal">
      <formula>"na"</formula>
    </cfRule>
    <cfRule type="cellIs" dxfId="379" priority="1081" stopIfTrue="1" operator="equal">
      <formula>"vf"</formula>
    </cfRule>
    <cfRule type="cellIs" dxfId="378" priority="1082" stopIfTrue="1" operator="equal">
      <formula>"N"</formula>
    </cfRule>
  </conditionalFormatting>
  <conditionalFormatting sqref="G365:G367">
    <cfRule type="cellIs" dxfId="377" priority="191" stopIfTrue="1" operator="equal">
      <formula>"N"</formula>
    </cfRule>
    <cfRule type="cellIs" dxfId="376" priority="190" stopIfTrue="1" operator="equal">
      <formula>"vf"</formula>
    </cfRule>
    <cfRule type="cellIs" dxfId="375" priority="187" stopIfTrue="1" operator="equal">
      <formula>"ad"</formula>
    </cfRule>
    <cfRule type="cellIs" dxfId="374" priority="188" stopIfTrue="1" operator="equal">
      <formula>"na"</formula>
    </cfRule>
    <cfRule type="cellIs" dxfId="373" priority="189" stopIfTrue="1" operator="equal">
      <formula>"n/a"</formula>
    </cfRule>
    <cfRule type="cellIs" dxfId="372" priority="192" stopIfTrue="1" operator="equal">
      <formula>"Y"</formula>
    </cfRule>
  </conditionalFormatting>
  <conditionalFormatting sqref="G369:G371">
    <cfRule type="cellIs" dxfId="371" priority="170" stopIfTrue="1" operator="equal">
      <formula>"na"</formula>
    </cfRule>
    <cfRule type="cellIs" dxfId="370" priority="171" stopIfTrue="1" operator="equal">
      <formula>"n/a"</formula>
    </cfRule>
    <cfRule type="cellIs" dxfId="369" priority="172" stopIfTrue="1" operator="equal">
      <formula>"vf"</formula>
    </cfRule>
    <cfRule type="cellIs" dxfId="368" priority="173" stopIfTrue="1" operator="equal">
      <formula>"N"</formula>
    </cfRule>
    <cfRule type="cellIs" dxfId="367" priority="174" stopIfTrue="1" operator="equal">
      <formula>"Y"</formula>
    </cfRule>
    <cfRule type="cellIs" dxfId="366" priority="169" stopIfTrue="1" operator="equal">
      <formula>"ad"</formula>
    </cfRule>
  </conditionalFormatting>
  <conditionalFormatting sqref="G382 G384:G386">
    <cfRule type="cellIs" dxfId="365" priority="1995" stopIfTrue="1" operator="equal">
      <formula>"n/a"</formula>
    </cfRule>
    <cfRule type="cellIs" dxfId="364" priority="1994" stopIfTrue="1" operator="equal">
      <formula>"na"</formula>
    </cfRule>
    <cfRule type="cellIs" dxfId="363" priority="1993" stopIfTrue="1" operator="equal">
      <formula>"ad"</formula>
    </cfRule>
    <cfRule type="cellIs" dxfId="362" priority="1998" stopIfTrue="1" operator="equal">
      <formula>"Y"</formula>
    </cfRule>
    <cfRule type="cellIs" dxfId="361" priority="1997" stopIfTrue="1" operator="equal">
      <formula>"N"</formula>
    </cfRule>
    <cfRule type="cellIs" dxfId="360" priority="1996" stopIfTrue="1" operator="equal">
      <formula>"vf"</formula>
    </cfRule>
  </conditionalFormatting>
  <conditionalFormatting sqref="G388">
    <cfRule type="cellIs" dxfId="359" priority="1988" stopIfTrue="1" operator="equal">
      <formula>"na"</formula>
    </cfRule>
    <cfRule type="cellIs" dxfId="358" priority="1992" stopIfTrue="1" operator="equal">
      <formula>"Y"</formula>
    </cfRule>
    <cfRule type="cellIs" dxfId="357" priority="1991" stopIfTrue="1" operator="equal">
      <formula>"N"</formula>
    </cfRule>
    <cfRule type="cellIs" dxfId="356" priority="1990" stopIfTrue="1" operator="equal">
      <formula>"vf"</formula>
    </cfRule>
    <cfRule type="cellIs" dxfId="355" priority="1989" stopIfTrue="1" operator="equal">
      <formula>"n/a"</formula>
    </cfRule>
    <cfRule type="cellIs" dxfId="354" priority="1987" stopIfTrue="1" operator="equal">
      <formula>"ad"</formula>
    </cfRule>
  </conditionalFormatting>
  <conditionalFormatting sqref="G392:G393">
    <cfRule type="cellIs" dxfId="353" priority="105" operator="equal">
      <formula>"N/A"</formula>
    </cfRule>
    <cfRule type="cellIs" dxfId="352" priority="103" operator="equal">
      <formula>"VF"</formula>
    </cfRule>
    <cfRule type="cellIs" dxfId="351" priority="102" operator="equal">
      <formula>"N"</formula>
    </cfRule>
    <cfRule type="cellIs" dxfId="350" priority="104" operator="equal">
      <formula>"AD"</formula>
    </cfRule>
    <cfRule type="cellIs" dxfId="349" priority="106" operator="equal">
      <formula>"NA"</formula>
    </cfRule>
    <cfRule type="cellIs" dxfId="348" priority="101" operator="equal">
      <formula>"Y"</formula>
    </cfRule>
  </conditionalFormatting>
  <conditionalFormatting sqref="G406">
    <cfRule type="cellIs" dxfId="347" priority="166" stopIfTrue="1" operator="equal">
      <formula>"vf"</formula>
    </cfRule>
    <cfRule type="cellIs" dxfId="346" priority="163" stopIfTrue="1" operator="equal">
      <formula>"ad"</formula>
    </cfRule>
    <cfRule type="cellIs" dxfId="345" priority="164" stopIfTrue="1" operator="equal">
      <formula>"na"</formula>
    </cfRule>
    <cfRule type="cellIs" dxfId="344" priority="165" stopIfTrue="1" operator="equal">
      <formula>"n/a"</formula>
    </cfRule>
    <cfRule type="cellIs" dxfId="343" priority="167" stopIfTrue="1" operator="equal">
      <formula>"N"</formula>
    </cfRule>
    <cfRule type="cellIs" dxfId="342" priority="168" stopIfTrue="1" operator="equal">
      <formula>"Y"</formula>
    </cfRule>
  </conditionalFormatting>
  <conditionalFormatting sqref="G413:G415">
    <cfRule type="cellIs" dxfId="341" priority="326" stopIfTrue="1" operator="equal">
      <formula>"vf"</formula>
    </cfRule>
    <cfRule type="cellIs" dxfId="340" priority="327" stopIfTrue="1" operator="equal">
      <formula>"N"</formula>
    </cfRule>
    <cfRule type="cellIs" dxfId="339" priority="328" stopIfTrue="1" operator="equal">
      <formula>"Y"</formula>
    </cfRule>
    <cfRule type="cellIs" dxfId="338" priority="323" stopIfTrue="1" operator="equal">
      <formula>"ad"</formula>
    </cfRule>
    <cfRule type="cellIs" dxfId="337" priority="324" stopIfTrue="1" operator="equal">
      <formula>"na"</formula>
    </cfRule>
    <cfRule type="cellIs" dxfId="336" priority="325" stopIfTrue="1" operator="equal">
      <formula>"n/a"</formula>
    </cfRule>
  </conditionalFormatting>
  <conditionalFormatting sqref="G417:G418">
    <cfRule type="cellIs" dxfId="335" priority="1908" stopIfTrue="1" operator="equal">
      <formula>"Y"</formula>
    </cfRule>
    <cfRule type="cellIs" dxfId="334" priority="1903" stopIfTrue="1" operator="equal">
      <formula>"ad"</formula>
    </cfRule>
    <cfRule type="cellIs" dxfId="333" priority="1904" stopIfTrue="1" operator="equal">
      <formula>"na"</formula>
    </cfRule>
    <cfRule type="cellIs" dxfId="332" priority="1905" stopIfTrue="1" operator="equal">
      <formula>"n/a"</formula>
    </cfRule>
    <cfRule type="cellIs" dxfId="331" priority="1906" stopIfTrue="1" operator="equal">
      <formula>"vf"</formula>
    </cfRule>
    <cfRule type="cellIs" dxfId="330" priority="1907" stopIfTrue="1" operator="equal">
      <formula>"N"</formula>
    </cfRule>
  </conditionalFormatting>
  <conditionalFormatting sqref="G420:G422">
    <cfRule type="cellIs" dxfId="329" priority="1885" stopIfTrue="1" operator="equal">
      <formula>"ad"</formula>
    </cfRule>
    <cfRule type="cellIs" dxfId="328" priority="1889" stopIfTrue="1" operator="equal">
      <formula>"N"</formula>
    </cfRule>
    <cfRule type="cellIs" dxfId="327" priority="1888" stopIfTrue="1" operator="equal">
      <formula>"vf"</formula>
    </cfRule>
    <cfRule type="cellIs" dxfId="326" priority="1887" stopIfTrue="1" operator="equal">
      <formula>"n/a"</formula>
    </cfRule>
    <cfRule type="cellIs" dxfId="325" priority="1886" stopIfTrue="1" operator="equal">
      <formula>"na"</formula>
    </cfRule>
    <cfRule type="cellIs" dxfId="324" priority="1890" stopIfTrue="1" operator="equal">
      <formula>"Y"</formula>
    </cfRule>
  </conditionalFormatting>
  <conditionalFormatting sqref="G425:G427">
    <cfRule type="cellIs" dxfId="323" priority="1872" stopIfTrue="1" operator="equal">
      <formula>"Y"</formula>
    </cfRule>
    <cfRule type="cellIs" dxfId="322" priority="1871" stopIfTrue="1" operator="equal">
      <formula>"N"</formula>
    </cfRule>
    <cfRule type="cellIs" dxfId="321" priority="1870" stopIfTrue="1" operator="equal">
      <formula>"vf"</formula>
    </cfRule>
    <cfRule type="cellIs" dxfId="320" priority="1869" stopIfTrue="1" operator="equal">
      <formula>"n/a"</formula>
    </cfRule>
    <cfRule type="cellIs" dxfId="319" priority="1868" stopIfTrue="1" operator="equal">
      <formula>"na"</formula>
    </cfRule>
    <cfRule type="cellIs" dxfId="318" priority="1867" stopIfTrue="1" operator="equal">
      <formula>"ad"</formula>
    </cfRule>
  </conditionalFormatting>
  <conditionalFormatting sqref="G429:G430">
    <cfRule type="cellIs" dxfId="317" priority="1855" stopIfTrue="1" operator="equal">
      <formula>"ad"</formula>
    </cfRule>
    <cfRule type="cellIs" dxfId="316" priority="1860" stopIfTrue="1" operator="equal">
      <formula>"Y"</formula>
    </cfRule>
    <cfRule type="cellIs" dxfId="315" priority="1859" stopIfTrue="1" operator="equal">
      <formula>"N"</formula>
    </cfRule>
    <cfRule type="cellIs" dxfId="314" priority="1858" stopIfTrue="1" operator="equal">
      <formula>"vf"</formula>
    </cfRule>
    <cfRule type="cellIs" dxfId="313" priority="1857" stopIfTrue="1" operator="equal">
      <formula>"n/a"</formula>
    </cfRule>
    <cfRule type="cellIs" dxfId="312" priority="1856" stopIfTrue="1" operator="equal">
      <formula>"na"</formula>
    </cfRule>
  </conditionalFormatting>
  <conditionalFormatting sqref="G432:G433">
    <cfRule type="cellIs" dxfId="311" priority="1843" stopIfTrue="1" operator="equal">
      <formula>"ad"</formula>
    </cfRule>
    <cfRule type="cellIs" dxfId="310" priority="1848" stopIfTrue="1" operator="equal">
      <formula>"Y"</formula>
    </cfRule>
    <cfRule type="cellIs" dxfId="309" priority="1847" stopIfTrue="1" operator="equal">
      <formula>"N"</formula>
    </cfRule>
    <cfRule type="cellIs" dxfId="308" priority="1846" stopIfTrue="1" operator="equal">
      <formula>"vf"</formula>
    </cfRule>
    <cfRule type="cellIs" dxfId="307" priority="1845" stopIfTrue="1" operator="equal">
      <formula>"n/a"</formula>
    </cfRule>
    <cfRule type="cellIs" dxfId="306" priority="1844" stopIfTrue="1" operator="equal">
      <formula>"na"</formula>
    </cfRule>
  </conditionalFormatting>
  <conditionalFormatting sqref="G436:G438">
    <cfRule type="cellIs" dxfId="305" priority="125" stopIfTrue="1" operator="equal">
      <formula>"n/a"</formula>
    </cfRule>
    <cfRule type="cellIs" dxfId="304" priority="128" stopIfTrue="1" operator="equal">
      <formula>"Y"</formula>
    </cfRule>
    <cfRule type="cellIs" dxfId="303" priority="127" stopIfTrue="1" operator="equal">
      <formula>"N"</formula>
    </cfRule>
    <cfRule type="cellIs" dxfId="302" priority="126" stopIfTrue="1" operator="equal">
      <formula>"vf"</formula>
    </cfRule>
    <cfRule type="cellIs" dxfId="301" priority="124" stopIfTrue="1" operator="equal">
      <formula>"na"</formula>
    </cfRule>
    <cfRule type="cellIs" dxfId="300" priority="123" stopIfTrue="1" operator="equal">
      <formula>"ad"</formula>
    </cfRule>
  </conditionalFormatting>
  <conditionalFormatting sqref="G440:G441">
    <cfRule type="cellIs" dxfId="299" priority="1835" stopIfTrue="1" operator="equal">
      <formula>"N"</formula>
    </cfRule>
    <cfRule type="cellIs" dxfId="298" priority="1834" stopIfTrue="1" operator="equal">
      <formula>"vf"</formula>
    </cfRule>
    <cfRule type="cellIs" dxfId="297" priority="1833" stopIfTrue="1" operator="equal">
      <formula>"n/a"</formula>
    </cfRule>
    <cfRule type="cellIs" dxfId="296" priority="1832" stopIfTrue="1" operator="equal">
      <formula>"na"</formula>
    </cfRule>
    <cfRule type="cellIs" dxfId="295" priority="1831" stopIfTrue="1" operator="equal">
      <formula>"ad"</formula>
    </cfRule>
    <cfRule type="cellIs" dxfId="294" priority="1836" stopIfTrue="1" operator="equal">
      <formula>"Y"</formula>
    </cfRule>
  </conditionalFormatting>
  <conditionalFormatting sqref="G443:G444">
    <cfRule type="cellIs" dxfId="293" priority="1824" stopIfTrue="1" operator="equal">
      <formula>"Y"</formula>
    </cfRule>
    <cfRule type="cellIs" dxfId="292" priority="1823" stopIfTrue="1" operator="equal">
      <formula>"N"</formula>
    </cfRule>
    <cfRule type="cellIs" dxfId="291" priority="1822" stopIfTrue="1" operator="equal">
      <formula>"vf"</formula>
    </cfRule>
    <cfRule type="cellIs" dxfId="290" priority="1821" stopIfTrue="1" operator="equal">
      <formula>"n/a"</formula>
    </cfRule>
    <cfRule type="cellIs" dxfId="289" priority="1820" stopIfTrue="1" operator="equal">
      <formula>"na"</formula>
    </cfRule>
    <cfRule type="cellIs" dxfId="288" priority="1819" stopIfTrue="1" operator="equal">
      <formula>"ad"</formula>
    </cfRule>
  </conditionalFormatting>
  <conditionalFormatting sqref="G446:G448 G450:G453">
    <cfRule type="cellIs" dxfId="287" priority="1783" stopIfTrue="1" operator="equal">
      <formula>"ad"</formula>
    </cfRule>
    <cfRule type="cellIs" dxfId="286" priority="1788" stopIfTrue="1" operator="equal">
      <formula>"Y"</formula>
    </cfRule>
    <cfRule type="cellIs" dxfId="285" priority="1787" stopIfTrue="1" operator="equal">
      <formula>"N"</formula>
    </cfRule>
    <cfRule type="cellIs" dxfId="284" priority="1786" stopIfTrue="1" operator="equal">
      <formula>"vf"</formula>
    </cfRule>
    <cfRule type="cellIs" dxfId="283" priority="1785" stopIfTrue="1" operator="equal">
      <formula>"n/a"</formula>
    </cfRule>
    <cfRule type="cellIs" dxfId="282" priority="1784" stopIfTrue="1" operator="equal">
      <formula>"na"</formula>
    </cfRule>
  </conditionalFormatting>
  <conditionalFormatting sqref="G457">
    <cfRule type="cellIs" dxfId="281" priority="988" stopIfTrue="1" operator="equal">
      <formula>"ad"</formula>
    </cfRule>
    <cfRule type="cellIs" dxfId="280" priority="993" stopIfTrue="1" operator="equal">
      <formula>"Y"</formula>
    </cfRule>
    <cfRule type="cellIs" dxfId="279" priority="992" stopIfTrue="1" operator="equal">
      <formula>"N"</formula>
    </cfRule>
    <cfRule type="cellIs" dxfId="278" priority="991" stopIfTrue="1" operator="equal">
      <formula>"vf"</formula>
    </cfRule>
    <cfRule type="cellIs" dxfId="277" priority="990" stopIfTrue="1" operator="equal">
      <formula>"n/a"</formula>
    </cfRule>
    <cfRule type="cellIs" dxfId="276" priority="989" stopIfTrue="1" operator="equal">
      <formula>"na"</formula>
    </cfRule>
  </conditionalFormatting>
  <conditionalFormatting sqref="G461">
    <cfRule type="cellIs" dxfId="275" priority="939" stopIfTrue="1" operator="equal">
      <formula>"Y"</formula>
    </cfRule>
    <cfRule type="cellIs" dxfId="274" priority="938" stopIfTrue="1" operator="equal">
      <formula>"N"</formula>
    </cfRule>
    <cfRule type="cellIs" dxfId="273" priority="937" stopIfTrue="1" operator="equal">
      <formula>"vf"</formula>
    </cfRule>
    <cfRule type="cellIs" dxfId="272" priority="936" stopIfTrue="1" operator="equal">
      <formula>"n/a"</formula>
    </cfRule>
    <cfRule type="cellIs" dxfId="271" priority="935" stopIfTrue="1" operator="equal">
      <formula>"na"</formula>
    </cfRule>
    <cfRule type="cellIs" dxfId="270" priority="934" stopIfTrue="1" operator="equal">
      <formula>"ad"</formula>
    </cfRule>
  </conditionalFormatting>
  <conditionalFormatting sqref="G488">
    <cfRule type="cellIs" dxfId="269" priority="882" stopIfTrue="1" operator="equal">
      <formula>"n/a"</formula>
    </cfRule>
    <cfRule type="cellIs" dxfId="268" priority="881" stopIfTrue="1" operator="equal">
      <formula>"na"</formula>
    </cfRule>
    <cfRule type="cellIs" dxfId="267" priority="883" stopIfTrue="1" operator="equal">
      <formula>"vf"</formula>
    </cfRule>
    <cfRule type="cellIs" dxfId="266" priority="884" stopIfTrue="1" operator="equal">
      <formula>"N"</formula>
    </cfRule>
    <cfRule type="cellIs" dxfId="265" priority="885" stopIfTrue="1" operator="equal">
      <formula>"Y"</formula>
    </cfRule>
    <cfRule type="cellIs" dxfId="264" priority="880" stopIfTrue="1" operator="equal">
      <formula>"ad"</formula>
    </cfRule>
  </conditionalFormatting>
  <conditionalFormatting sqref="G490">
    <cfRule type="cellIs" dxfId="263" priority="707" stopIfTrue="1" operator="equal">
      <formula>"vf"</formula>
    </cfRule>
    <cfRule type="cellIs" dxfId="262" priority="705" stopIfTrue="1" operator="equal">
      <formula>"na"</formula>
    </cfRule>
    <cfRule type="cellIs" dxfId="261" priority="706" stopIfTrue="1" operator="equal">
      <formula>"n/a"</formula>
    </cfRule>
    <cfRule type="cellIs" dxfId="260" priority="708" stopIfTrue="1" operator="equal">
      <formula>"N"</formula>
    </cfRule>
    <cfRule type="cellIs" dxfId="259" priority="709" stopIfTrue="1" operator="equal">
      <formula>"Y"</formula>
    </cfRule>
    <cfRule type="cellIs" dxfId="258" priority="704" stopIfTrue="1" operator="equal">
      <formula>"ad"</formula>
    </cfRule>
  </conditionalFormatting>
  <conditionalFormatting sqref="G492:G493">
    <cfRule type="cellIs" dxfId="257" priority="862" stopIfTrue="1" operator="equal">
      <formula>"ad"</formula>
    </cfRule>
    <cfRule type="cellIs" dxfId="256" priority="863" stopIfTrue="1" operator="equal">
      <formula>"na"</formula>
    </cfRule>
    <cfRule type="cellIs" dxfId="255" priority="867" stopIfTrue="1" operator="equal">
      <formula>"Y"</formula>
    </cfRule>
    <cfRule type="cellIs" dxfId="254" priority="866" stopIfTrue="1" operator="equal">
      <formula>"N"</formula>
    </cfRule>
    <cfRule type="cellIs" dxfId="253" priority="865" stopIfTrue="1" operator="equal">
      <formula>"vf"</formula>
    </cfRule>
    <cfRule type="cellIs" dxfId="252" priority="864" stopIfTrue="1" operator="equal">
      <formula>"n/a"</formula>
    </cfRule>
  </conditionalFormatting>
  <conditionalFormatting sqref="G495:G497 G505">
    <cfRule type="cellIs" dxfId="251" priority="848" stopIfTrue="1" operator="equal">
      <formula>"N"</formula>
    </cfRule>
    <cfRule type="cellIs" dxfId="250" priority="847" stopIfTrue="1" operator="equal">
      <formula>"vf"</formula>
    </cfRule>
    <cfRule type="cellIs" dxfId="249" priority="845" stopIfTrue="1" operator="equal">
      <formula>"na"</formula>
    </cfRule>
    <cfRule type="cellIs" dxfId="248" priority="844" stopIfTrue="1" operator="equal">
      <formula>"ad"</formula>
    </cfRule>
    <cfRule type="cellIs" dxfId="247" priority="846" stopIfTrue="1" operator="equal">
      <formula>"n/a"</formula>
    </cfRule>
    <cfRule type="cellIs" dxfId="246" priority="849" stopIfTrue="1" operator="equal">
      <formula>"Y"</formula>
    </cfRule>
  </conditionalFormatting>
  <conditionalFormatting sqref="G499">
    <cfRule type="cellIs" dxfId="245" priority="713" stopIfTrue="1" operator="equal">
      <formula>"vf"</formula>
    </cfRule>
    <cfRule type="cellIs" dxfId="244" priority="714" stopIfTrue="1" operator="equal">
      <formula>"N"</formula>
    </cfRule>
    <cfRule type="cellIs" dxfId="243" priority="712" stopIfTrue="1" operator="equal">
      <formula>"n/a"</formula>
    </cfRule>
    <cfRule type="cellIs" dxfId="242" priority="711" stopIfTrue="1" operator="equal">
      <formula>"na"</formula>
    </cfRule>
    <cfRule type="cellIs" dxfId="241" priority="710" stopIfTrue="1" operator="equal">
      <formula>"ad"</formula>
    </cfRule>
    <cfRule type="cellIs" dxfId="240" priority="715" stopIfTrue="1" operator="equal">
      <formula>"Y"</formula>
    </cfRule>
  </conditionalFormatting>
  <conditionalFormatting sqref="G507 G509">
    <cfRule type="cellIs" dxfId="239" priority="92" stopIfTrue="1" operator="equal">
      <formula>"Y"</formula>
    </cfRule>
    <cfRule type="cellIs" dxfId="238" priority="91" stopIfTrue="1" operator="equal">
      <formula>"N"</formula>
    </cfRule>
    <cfRule type="cellIs" dxfId="237" priority="90" stopIfTrue="1" operator="equal">
      <formula>"vf"</formula>
    </cfRule>
    <cfRule type="cellIs" dxfId="236" priority="89" stopIfTrue="1" operator="equal">
      <formula>"n/a"</formula>
    </cfRule>
    <cfRule type="cellIs" dxfId="235" priority="88" stopIfTrue="1" operator="equal">
      <formula>"na"</formula>
    </cfRule>
    <cfRule type="cellIs" dxfId="234" priority="87" stopIfTrue="1" operator="equal">
      <formula>"ad"</formula>
    </cfRule>
  </conditionalFormatting>
  <conditionalFormatting sqref="G514:G516">
    <cfRule type="cellIs" dxfId="233" priority="842" stopIfTrue="1" operator="equal">
      <formula>"N"</formula>
    </cfRule>
    <cfRule type="cellIs" dxfId="232" priority="843" stopIfTrue="1" operator="equal">
      <formula>"Y"</formula>
    </cfRule>
    <cfRule type="cellIs" dxfId="231" priority="841" stopIfTrue="1" operator="equal">
      <formula>"vf"</formula>
    </cfRule>
    <cfRule type="cellIs" dxfId="230" priority="840" stopIfTrue="1" operator="equal">
      <formula>"n/a"</formula>
    </cfRule>
    <cfRule type="cellIs" dxfId="229" priority="839" stopIfTrue="1" operator="equal">
      <formula>"na"</formula>
    </cfRule>
    <cfRule type="cellIs" dxfId="228" priority="838" stopIfTrue="1" operator="equal">
      <formula>"ad"</formula>
    </cfRule>
  </conditionalFormatting>
  <conditionalFormatting sqref="G518:G525">
    <cfRule type="cellIs" dxfId="227" priority="486" stopIfTrue="1" operator="equal">
      <formula>"vf"</formula>
    </cfRule>
    <cfRule type="cellIs" dxfId="226" priority="485" stopIfTrue="1" operator="equal">
      <formula>"n/a"</formula>
    </cfRule>
    <cfRule type="cellIs" dxfId="225" priority="484" stopIfTrue="1" operator="equal">
      <formula>"na"</formula>
    </cfRule>
    <cfRule type="cellIs" dxfId="224" priority="483" stopIfTrue="1" operator="equal">
      <formula>"ad"</formula>
    </cfRule>
    <cfRule type="cellIs" dxfId="223" priority="488" stopIfTrue="1" operator="equal">
      <formula>"Y"</formula>
    </cfRule>
    <cfRule type="cellIs" dxfId="222" priority="487" stopIfTrue="1" operator="equal">
      <formula>"N"</formula>
    </cfRule>
  </conditionalFormatting>
  <conditionalFormatting sqref="G549:G550">
    <cfRule type="cellIs" dxfId="221" priority="805" stopIfTrue="1" operator="equal">
      <formula>"vf"</formula>
    </cfRule>
    <cfRule type="cellIs" dxfId="220" priority="803" stopIfTrue="1" operator="equal">
      <formula>"na"</formula>
    </cfRule>
    <cfRule type="cellIs" dxfId="219" priority="804" stopIfTrue="1" operator="equal">
      <formula>"n/a"</formula>
    </cfRule>
    <cfRule type="cellIs" dxfId="218" priority="802" stopIfTrue="1" operator="equal">
      <formula>"ad"</formula>
    </cfRule>
    <cfRule type="cellIs" dxfId="217" priority="807" stopIfTrue="1" operator="equal">
      <formula>"Y"</formula>
    </cfRule>
    <cfRule type="cellIs" dxfId="216" priority="806" stopIfTrue="1" operator="equal">
      <formula>"N"</formula>
    </cfRule>
  </conditionalFormatting>
  <conditionalFormatting sqref="G553:G554">
    <cfRule type="cellIs" dxfId="215" priority="798" stopIfTrue="1" operator="equal">
      <formula>"n/a"</formula>
    </cfRule>
    <cfRule type="cellIs" dxfId="214" priority="796" stopIfTrue="1" operator="equal">
      <formula>"ad"</formula>
    </cfRule>
    <cfRule type="cellIs" dxfId="213" priority="797" stopIfTrue="1" operator="equal">
      <formula>"na"</formula>
    </cfRule>
    <cfRule type="cellIs" dxfId="212" priority="801" stopIfTrue="1" operator="equal">
      <formula>"Y"</formula>
    </cfRule>
    <cfRule type="cellIs" dxfId="211" priority="800" stopIfTrue="1" operator="equal">
      <formula>"N"</formula>
    </cfRule>
    <cfRule type="cellIs" dxfId="210" priority="799" stopIfTrue="1" operator="equal">
      <formula>"vf"</formula>
    </cfRule>
  </conditionalFormatting>
  <conditionalFormatting sqref="G576:G581">
    <cfRule type="cellIs" dxfId="209" priority="772" stopIfTrue="1" operator="equal">
      <formula>"ad"</formula>
    </cfRule>
    <cfRule type="cellIs" dxfId="208" priority="773" stopIfTrue="1" operator="equal">
      <formula>"na"</formula>
    </cfRule>
    <cfRule type="cellIs" dxfId="207" priority="774" stopIfTrue="1" operator="equal">
      <formula>"n/a"</formula>
    </cfRule>
    <cfRule type="cellIs" dxfId="206" priority="775" stopIfTrue="1" operator="equal">
      <formula>"vf"</formula>
    </cfRule>
    <cfRule type="cellIs" dxfId="205" priority="776" stopIfTrue="1" operator="equal">
      <formula>"N"</formula>
    </cfRule>
    <cfRule type="cellIs" dxfId="204" priority="777" stopIfTrue="1" operator="equal">
      <formula>"Y"</formula>
    </cfRule>
  </conditionalFormatting>
  <conditionalFormatting sqref="G584:G587">
    <cfRule type="cellIs" dxfId="203" priority="766" stopIfTrue="1" operator="equal">
      <formula>"ad"</formula>
    </cfRule>
    <cfRule type="cellIs" dxfId="202" priority="771" stopIfTrue="1" operator="equal">
      <formula>"Y"</formula>
    </cfRule>
    <cfRule type="cellIs" dxfId="201" priority="770" stopIfTrue="1" operator="equal">
      <formula>"N"</formula>
    </cfRule>
    <cfRule type="cellIs" dxfId="200" priority="769" stopIfTrue="1" operator="equal">
      <formula>"vf"</formula>
    </cfRule>
    <cfRule type="cellIs" dxfId="199" priority="768" stopIfTrue="1" operator="equal">
      <formula>"n/a"</formula>
    </cfRule>
    <cfRule type="cellIs" dxfId="198" priority="767" stopIfTrue="1" operator="equal">
      <formula>"na"</formula>
    </cfRule>
  </conditionalFormatting>
  <conditionalFormatting sqref="G599:G601 G603:G604">
    <cfRule type="cellIs" dxfId="197" priority="721" stopIfTrue="1" operator="equal">
      <formula>"Y"</formula>
    </cfRule>
    <cfRule type="cellIs" dxfId="196" priority="720" stopIfTrue="1" operator="equal">
      <formula>"N"</formula>
    </cfRule>
    <cfRule type="cellIs" dxfId="195" priority="719" stopIfTrue="1" operator="equal">
      <formula>"vf"</formula>
    </cfRule>
    <cfRule type="cellIs" dxfId="194" priority="718" stopIfTrue="1" operator="equal">
      <formula>"n/a"</formula>
    </cfRule>
    <cfRule type="cellIs" dxfId="193" priority="717" stopIfTrue="1" operator="equal">
      <formula>"na"</formula>
    </cfRule>
    <cfRule type="cellIs" dxfId="192" priority="716" stopIfTrue="1" operator="equal">
      <formula>"ad"</formula>
    </cfRule>
  </conditionalFormatting>
  <conditionalFormatting sqref="G606">
    <cfRule type="cellIs" dxfId="191" priority="341" stopIfTrue="1" operator="equal">
      <formula>"ad"</formula>
    </cfRule>
    <cfRule type="cellIs" dxfId="190" priority="346" stopIfTrue="1" operator="equal">
      <formula>"Y"</formula>
    </cfRule>
    <cfRule type="cellIs" dxfId="189" priority="345" stopIfTrue="1" operator="equal">
      <formula>"N"</formula>
    </cfRule>
    <cfRule type="cellIs" dxfId="188" priority="344" stopIfTrue="1" operator="equal">
      <formula>"vf"</formula>
    </cfRule>
    <cfRule type="cellIs" dxfId="187" priority="343" stopIfTrue="1" operator="equal">
      <formula>"n/a"</formula>
    </cfRule>
    <cfRule type="cellIs" dxfId="186" priority="342" stopIfTrue="1" operator="equal">
      <formula>"na"</formula>
    </cfRule>
  </conditionalFormatting>
  <conditionalFormatting sqref="G608">
    <cfRule type="cellIs" dxfId="185" priority="722" stopIfTrue="1" operator="equal">
      <formula>"ad"</formula>
    </cfRule>
    <cfRule type="cellIs" dxfId="184" priority="723" stopIfTrue="1" operator="equal">
      <formula>"na"</formula>
    </cfRule>
    <cfRule type="cellIs" dxfId="183" priority="724" stopIfTrue="1" operator="equal">
      <formula>"n/a"</formula>
    </cfRule>
    <cfRule type="cellIs" dxfId="182" priority="725" stopIfTrue="1" operator="equal">
      <formula>"vf"</formula>
    </cfRule>
    <cfRule type="cellIs" dxfId="181" priority="727" stopIfTrue="1" operator="equal">
      <formula>"Y"</formula>
    </cfRule>
    <cfRule type="cellIs" dxfId="180" priority="726" stopIfTrue="1" operator="equal">
      <formula>"N"</formula>
    </cfRule>
  </conditionalFormatting>
  <conditionalFormatting sqref="G610">
    <cfRule type="cellIs" dxfId="179" priority="756" stopIfTrue="1" operator="equal">
      <formula>"n/a"</formula>
    </cfRule>
    <cfRule type="cellIs" dxfId="178" priority="755" stopIfTrue="1" operator="equal">
      <formula>"na"</formula>
    </cfRule>
    <cfRule type="cellIs" dxfId="177" priority="754" stopIfTrue="1" operator="equal">
      <formula>"ad"</formula>
    </cfRule>
    <cfRule type="cellIs" dxfId="176" priority="758" stopIfTrue="1" operator="equal">
      <formula>"N"</formula>
    </cfRule>
    <cfRule type="cellIs" dxfId="175" priority="759" stopIfTrue="1" operator="equal">
      <formula>"Y"</formula>
    </cfRule>
    <cfRule type="cellIs" dxfId="174" priority="757" stopIfTrue="1" operator="equal">
      <formula>"vf"</formula>
    </cfRule>
  </conditionalFormatting>
  <conditionalFormatting sqref="G613:G616">
    <cfRule type="cellIs" dxfId="173" priority="1358" stopIfTrue="1" operator="equal">
      <formula>"na"</formula>
    </cfRule>
    <cfRule type="cellIs" dxfId="172" priority="1359" stopIfTrue="1" operator="equal">
      <formula>"n/a"</formula>
    </cfRule>
    <cfRule type="cellIs" dxfId="171" priority="1361" stopIfTrue="1" operator="equal">
      <formula>"N"</formula>
    </cfRule>
    <cfRule type="cellIs" dxfId="170" priority="1360" stopIfTrue="1" operator="equal">
      <formula>"vf"</formula>
    </cfRule>
    <cfRule type="cellIs" dxfId="169" priority="1357" stopIfTrue="1" operator="equal">
      <formula>"ad"</formula>
    </cfRule>
    <cfRule type="cellIs" dxfId="168" priority="1362" stopIfTrue="1" operator="equal">
      <formula>"Y"</formula>
    </cfRule>
  </conditionalFormatting>
  <conditionalFormatting sqref="G619:G621">
    <cfRule type="cellIs" dxfId="167" priority="743" stopIfTrue="1" operator="equal">
      <formula>"na"</formula>
    </cfRule>
    <cfRule type="cellIs" dxfId="166" priority="742" stopIfTrue="1" operator="equal">
      <formula>"ad"</formula>
    </cfRule>
    <cfRule type="cellIs" dxfId="165" priority="744" stopIfTrue="1" operator="equal">
      <formula>"n/a"</formula>
    </cfRule>
    <cfRule type="cellIs" dxfId="164" priority="747" stopIfTrue="1" operator="equal">
      <formula>"Y"</formula>
    </cfRule>
    <cfRule type="cellIs" dxfId="163" priority="746" stopIfTrue="1" operator="equal">
      <formula>"N"</formula>
    </cfRule>
    <cfRule type="cellIs" dxfId="162" priority="745" stopIfTrue="1" operator="equal">
      <formula>"vf"</formula>
    </cfRule>
  </conditionalFormatting>
  <conditionalFormatting sqref="G623">
    <cfRule type="cellIs" dxfId="161" priority="946" stopIfTrue="1" operator="equal">
      <formula>"ad"</formula>
    </cfRule>
    <cfRule type="cellIs" dxfId="160" priority="950" stopIfTrue="1" operator="equal">
      <formula>"N"</formula>
    </cfRule>
    <cfRule type="cellIs" dxfId="159" priority="947" stopIfTrue="1" operator="equal">
      <formula>"na"</formula>
    </cfRule>
    <cfRule type="cellIs" dxfId="158" priority="948" stopIfTrue="1" operator="equal">
      <formula>"n/a"</formula>
    </cfRule>
    <cfRule type="cellIs" dxfId="157" priority="949" stopIfTrue="1" operator="equal">
      <formula>"vf"</formula>
    </cfRule>
    <cfRule type="cellIs" dxfId="156" priority="951" stopIfTrue="1" operator="equal">
      <formula>"Y"</formula>
    </cfRule>
  </conditionalFormatting>
  <conditionalFormatting sqref="G628:G631">
    <cfRule type="cellIs" dxfId="155" priority="80" stopIfTrue="1" operator="equal">
      <formula>"ad"</formula>
    </cfRule>
    <cfRule type="cellIs" dxfId="154" priority="85" stopIfTrue="1" operator="equal">
      <formula>"Y"</formula>
    </cfRule>
    <cfRule type="cellIs" dxfId="153" priority="83" stopIfTrue="1" operator="equal">
      <formula>"vf"</formula>
    </cfRule>
    <cfRule type="cellIs" dxfId="152" priority="82" stopIfTrue="1" operator="equal">
      <formula>"n/a"</formula>
    </cfRule>
    <cfRule type="cellIs" dxfId="151" priority="81" stopIfTrue="1" operator="equal">
      <formula>"na"</formula>
    </cfRule>
    <cfRule type="cellIs" dxfId="150" priority="84" stopIfTrue="1" operator="equal">
      <formula>"N"</formula>
    </cfRule>
  </conditionalFormatting>
  <conditionalFormatting sqref="G633">
    <cfRule type="cellIs" dxfId="149" priority="148" stopIfTrue="1" operator="equal">
      <formula>"vf"</formula>
    </cfRule>
    <cfRule type="cellIs" dxfId="148" priority="149" stopIfTrue="1" operator="equal">
      <formula>"N"</formula>
    </cfRule>
    <cfRule type="cellIs" dxfId="147" priority="145" stopIfTrue="1" operator="equal">
      <formula>"ad"</formula>
    </cfRule>
    <cfRule type="cellIs" dxfId="146" priority="146" stopIfTrue="1" operator="equal">
      <formula>"na"</formula>
    </cfRule>
    <cfRule type="cellIs" dxfId="145" priority="150" stopIfTrue="1" operator="equal">
      <formula>"Y"</formula>
    </cfRule>
    <cfRule type="cellIs" dxfId="144" priority="147" stopIfTrue="1" operator="equal">
      <formula>"n/a"</formula>
    </cfRule>
  </conditionalFormatting>
  <conditionalFormatting sqref="G636:G639">
    <cfRule type="cellIs" dxfId="143" priority="730" stopIfTrue="1" operator="equal">
      <formula>"ad"</formula>
    </cfRule>
    <cfRule type="cellIs" dxfId="142" priority="731" stopIfTrue="1" operator="equal">
      <formula>"na"</formula>
    </cfRule>
    <cfRule type="cellIs" dxfId="141" priority="732" stopIfTrue="1" operator="equal">
      <formula>"n/a"</formula>
    </cfRule>
    <cfRule type="cellIs" dxfId="140" priority="734" stopIfTrue="1" operator="equal">
      <formula>"N"</formula>
    </cfRule>
    <cfRule type="cellIs" dxfId="139" priority="735" stopIfTrue="1" operator="equal">
      <formula>"Y"</formula>
    </cfRule>
    <cfRule type="cellIs" dxfId="138" priority="733" stopIfTrue="1" operator="equal">
      <formula>"vf"</formula>
    </cfRule>
  </conditionalFormatting>
  <conditionalFormatting sqref="G645:G647">
    <cfRule type="cellIs" dxfId="137" priority="1321" stopIfTrue="1" operator="equal">
      <formula>"ad"</formula>
    </cfRule>
    <cfRule type="cellIs" dxfId="136" priority="1324" stopIfTrue="1" operator="equal">
      <formula>"vf"</formula>
    </cfRule>
    <cfRule type="cellIs" dxfId="135" priority="1325" stopIfTrue="1" operator="equal">
      <formula>"N"</formula>
    </cfRule>
    <cfRule type="cellIs" dxfId="134" priority="1326" stopIfTrue="1" operator="equal">
      <formula>"Y"</formula>
    </cfRule>
    <cfRule type="cellIs" dxfId="133" priority="1323" stopIfTrue="1" operator="equal">
      <formula>"n/a"</formula>
    </cfRule>
    <cfRule type="cellIs" dxfId="132" priority="1322" stopIfTrue="1" operator="equal">
      <formula>"na"</formula>
    </cfRule>
  </conditionalFormatting>
  <conditionalFormatting sqref="G649:G653">
    <cfRule type="cellIs" dxfId="131" priority="379" stopIfTrue="1" operator="equal">
      <formula>"n/a"</formula>
    </cfRule>
    <cfRule type="cellIs" dxfId="130" priority="377" stopIfTrue="1" operator="equal">
      <formula>"ad"</formula>
    </cfRule>
    <cfRule type="cellIs" dxfId="129" priority="378" stopIfTrue="1" operator="equal">
      <formula>"na"</formula>
    </cfRule>
    <cfRule type="cellIs" dxfId="128" priority="380" stopIfTrue="1" operator="equal">
      <formula>"vf"</formula>
    </cfRule>
    <cfRule type="cellIs" dxfId="127" priority="381" stopIfTrue="1" operator="equal">
      <formula>"N"</formula>
    </cfRule>
    <cfRule type="cellIs" dxfId="126" priority="382" stopIfTrue="1" operator="equal">
      <formula>"Y"</formula>
    </cfRule>
  </conditionalFormatting>
  <conditionalFormatting sqref="G664:G667 G669:G671">
    <cfRule type="cellIs" dxfId="125" priority="364" stopIfTrue="1" operator="equal">
      <formula>"vf"</formula>
    </cfRule>
    <cfRule type="cellIs" dxfId="124" priority="363" stopIfTrue="1" operator="equal">
      <formula>"n/a"</formula>
    </cfRule>
    <cfRule type="cellIs" dxfId="123" priority="361" stopIfTrue="1" operator="equal">
      <formula>"ad"</formula>
    </cfRule>
    <cfRule type="cellIs" dxfId="122" priority="365" stopIfTrue="1" operator="equal">
      <formula>"N"</formula>
    </cfRule>
    <cfRule type="cellIs" dxfId="121" priority="366" stopIfTrue="1" operator="equal">
      <formula>"Y"</formula>
    </cfRule>
    <cfRule type="cellIs" dxfId="120" priority="362" stopIfTrue="1" operator="equal">
      <formula>"na"</formula>
    </cfRule>
  </conditionalFormatting>
  <conditionalFormatting sqref="G674">
    <cfRule type="cellIs" dxfId="119" priority="1301" stopIfTrue="1" operator="equal">
      <formula>"N"</formula>
    </cfRule>
    <cfRule type="cellIs" dxfId="118" priority="1297" stopIfTrue="1" operator="equal">
      <formula>"ad"</formula>
    </cfRule>
    <cfRule type="cellIs" dxfId="117" priority="1300" stopIfTrue="1" operator="equal">
      <formula>"vf"</formula>
    </cfRule>
    <cfRule type="cellIs" dxfId="116" priority="1302" stopIfTrue="1" operator="equal">
      <formula>"Y"</formula>
    </cfRule>
    <cfRule type="cellIs" dxfId="115" priority="1298" stopIfTrue="1" operator="equal">
      <formula>"na"</formula>
    </cfRule>
    <cfRule type="cellIs" dxfId="114" priority="1299" stopIfTrue="1" operator="equal">
      <formula>"n/a"</formula>
    </cfRule>
  </conditionalFormatting>
  <conditionalFormatting sqref="G676:G680">
    <cfRule type="cellIs" dxfId="113" priority="645" stopIfTrue="1" operator="equal">
      <formula>"ad"</formula>
    </cfRule>
    <cfRule type="cellIs" dxfId="112" priority="650" stopIfTrue="1" operator="equal">
      <formula>"Y"</formula>
    </cfRule>
    <cfRule type="cellIs" dxfId="111" priority="649" stopIfTrue="1" operator="equal">
      <formula>"N"</formula>
    </cfRule>
    <cfRule type="cellIs" dxfId="110" priority="648" stopIfTrue="1" operator="equal">
      <formula>"vf"</formula>
    </cfRule>
    <cfRule type="cellIs" dxfId="109" priority="647" stopIfTrue="1" operator="equal">
      <formula>"n/a"</formula>
    </cfRule>
    <cfRule type="cellIs" dxfId="108" priority="646" stopIfTrue="1" operator="equal">
      <formula>"na"</formula>
    </cfRule>
  </conditionalFormatting>
  <conditionalFormatting sqref="G683">
    <cfRule type="cellIs" dxfId="107" priority="975" stopIfTrue="1" operator="equal">
      <formula>"Y"</formula>
    </cfRule>
    <cfRule type="cellIs" dxfId="106" priority="971" stopIfTrue="1" operator="equal">
      <formula>"na"</formula>
    </cfRule>
    <cfRule type="cellIs" dxfId="105" priority="970" stopIfTrue="1" operator="equal">
      <formula>"ad"</formula>
    </cfRule>
    <cfRule type="cellIs" dxfId="104" priority="972" stopIfTrue="1" operator="equal">
      <formula>"n/a"</formula>
    </cfRule>
    <cfRule type="cellIs" dxfId="103" priority="973" stopIfTrue="1" operator="equal">
      <formula>"vf"</formula>
    </cfRule>
    <cfRule type="cellIs" dxfId="102" priority="974" stopIfTrue="1" operator="equal">
      <formula>"N"</formula>
    </cfRule>
  </conditionalFormatting>
  <conditionalFormatting sqref="G685">
    <cfRule type="cellIs" dxfId="101" priority="643" stopIfTrue="1" operator="equal">
      <formula>"N"</formula>
    </cfRule>
    <cfRule type="cellIs" dxfId="100" priority="641" stopIfTrue="1" operator="equal">
      <formula>"n/a"</formula>
    </cfRule>
    <cfRule type="cellIs" dxfId="99" priority="640" stopIfTrue="1" operator="equal">
      <formula>"na"</formula>
    </cfRule>
    <cfRule type="cellIs" dxfId="98" priority="639" stopIfTrue="1" operator="equal">
      <formula>"ad"</formula>
    </cfRule>
    <cfRule type="cellIs" dxfId="97" priority="642" stopIfTrue="1" operator="equal">
      <formula>"vf"</formula>
    </cfRule>
    <cfRule type="cellIs" dxfId="96" priority="644" stopIfTrue="1" operator="equal">
      <formula>"Y"</formula>
    </cfRule>
  </conditionalFormatting>
  <conditionalFormatting sqref="G687:G692">
    <cfRule type="cellIs" dxfId="95" priority="1288" stopIfTrue="1" operator="equal">
      <formula>"vf"</formula>
    </cfRule>
    <cfRule type="cellIs" dxfId="94" priority="1287" stopIfTrue="1" operator="equal">
      <formula>"n/a"</formula>
    </cfRule>
    <cfRule type="cellIs" dxfId="93" priority="1286" stopIfTrue="1" operator="equal">
      <formula>"na"</formula>
    </cfRule>
    <cfRule type="cellIs" dxfId="92" priority="1285" stopIfTrue="1" operator="equal">
      <formula>"ad"</formula>
    </cfRule>
    <cfRule type="cellIs" dxfId="91" priority="1290" stopIfTrue="1" operator="equal">
      <formula>"Y"</formula>
    </cfRule>
    <cfRule type="cellIs" dxfId="90" priority="1289" stopIfTrue="1" operator="equal">
      <formula>"N"</formula>
    </cfRule>
  </conditionalFormatting>
  <conditionalFormatting sqref="G694">
    <cfRule type="cellIs" dxfId="89" priority="1282" stopIfTrue="1" operator="equal">
      <formula>"vf"</formula>
    </cfRule>
    <cfRule type="cellIs" dxfId="88" priority="1281" stopIfTrue="1" operator="equal">
      <formula>"n/a"</formula>
    </cfRule>
    <cfRule type="cellIs" dxfId="87" priority="1280" stopIfTrue="1" operator="equal">
      <formula>"na"</formula>
    </cfRule>
    <cfRule type="cellIs" dxfId="86" priority="1279" stopIfTrue="1" operator="equal">
      <formula>"ad"</formula>
    </cfRule>
    <cfRule type="cellIs" dxfId="85" priority="1284" stopIfTrue="1" operator="equal">
      <formula>"Y"</formula>
    </cfRule>
    <cfRule type="cellIs" dxfId="84" priority="1283" stopIfTrue="1" operator="equal">
      <formula>"N"</formula>
    </cfRule>
  </conditionalFormatting>
  <conditionalFormatting sqref="G696:G700">
    <cfRule type="cellIs" dxfId="83" priority="1273" stopIfTrue="1" operator="equal">
      <formula>"ad"</formula>
    </cfRule>
    <cfRule type="cellIs" dxfId="82" priority="1277" stopIfTrue="1" operator="equal">
      <formula>"N"</formula>
    </cfRule>
    <cfRule type="cellIs" dxfId="81" priority="1278" stopIfTrue="1" operator="equal">
      <formula>"Y"</formula>
    </cfRule>
    <cfRule type="cellIs" dxfId="80" priority="1274" stopIfTrue="1" operator="equal">
      <formula>"na"</formula>
    </cfRule>
    <cfRule type="cellIs" dxfId="79" priority="1275" stopIfTrue="1" operator="equal">
      <formula>"n/a"</formula>
    </cfRule>
    <cfRule type="cellIs" dxfId="78" priority="1276" stopIfTrue="1" operator="equal">
      <formula>"vf"</formula>
    </cfRule>
  </conditionalFormatting>
  <conditionalFormatting sqref="G706:G707">
    <cfRule type="cellIs" dxfId="77" priority="1267" stopIfTrue="1" operator="equal">
      <formula>"ad"</formula>
    </cfRule>
    <cfRule type="cellIs" dxfId="76" priority="1270" stopIfTrue="1" operator="equal">
      <formula>"vf"</formula>
    </cfRule>
    <cfRule type="cellIs" dxfId="75" priority="1268" stopIfTrue="1" operator="equal">
      <formula>"na"</formula>
    </cfRule>
    <cfRule type="cellIs" dxfId="74" priority="1269" stopIfTrue="1" operator="equal">
      <formula>"n/a"</formula>
    </cfRule>
    <cfRule type="cellIs" dxfId="73" priority="1271" stopIfTrue="1" operator="equal">
      <formula>"N"</formula>
    </cfRule>
    <cfRule type="cellIs" dxfId="72" priority="1272" stopIfTrue="1" operator="equal">
      <formula>"Y"</formula>
    </cfRule>
  </conditionalFormatting>
  <conditionalFormatting sqref="G713">
    <cfRule type="cellIs" dxfId="71" priority="1257" stopIfTrue="1" operator="equal">
      <formula>"n/a"</formula>
    </cfRule>
    <cfRule type="cellIs" dxfId="70" priority="1255" stopIfTrue="1" operator="equal">
      <formula>"ad"</formula>
    </cfRule>
    <cfRule type="cellIs" dxfId="69" priority="1256" stopIfTrue="1" operator="equal">
      <formula>"na"</formula>
    </cfRule>
    <cfRule type="cellIs" dxfId="68" priority="1258" stopIfTrue="1" operator="equal">
      <formula>"vf"</formula>
    </cfRule>
    <cfRule type="cellIs" dxfId="67" priority="1259" stopIfTrue="1" operator="equal">
      <formula>"N"</formula>
    </cfRule>
    <cfRule type="cellIs" dxfId="66" priority="1260" stopIfTrue="1" operator="equal">
      <formula>"Y"</formula>
    </cfRule>
  </conditionalFormatting>
  <conditionalFormatting sqref="G715:G722">
    <cfRule type="cellIs" dxfId="65" priority="386" stopIfTrue="1" operator="equal">
      <formula>"vf"</formula>
    </cfRule>
    <cfRule type="cellIs" dxfId="64" priority="385" stopIfTrue="1" operator="equal">
      <formula>"n/a"</formula>
    </cfRule>
    <cfRule type="cellIs" dxfId="63" priority="387" stopIfTrue="1" operator="equal">
      <formula>"N"</formula>
    </cfRule>
    <cfRule type="cellIs" dxfId="62" priority="383" stopIfTrue="1" operator="equal">
      <formula>"ad"</formula>
    </cfRule>
    <cfRule type="cellIs" dxfId="61" priority="384" stopIfTrue="1" operator="equal">
      <formula>"na"</formula>
    </cfRule>
    <cfRule type="cellIs" dxfId="60" priority="388" stopIfTrue="1" operator="equal">
      <formula>"Y"</formula>
    </cfRule>
  </conditionalFormatting>
  <conditionalFormatting sqref="G739">
    <cfRule type="cellIs" dxfId="59" priority="969" stopIfTrue="1" operator="equal">
      <formula>"Y"</formula>
    </cfRule>
    <cfRule type="cellIs" dxfId="58" priority="968" stopIfTrue="1" operator="equal">
      <formula>"N"</formula>
    </cfRule>
    <cfRule type="cellIs" dxfId="57" priority="965" stopIfTrue="1" operator="equal">
      <formula>"na"</formula>
    </cfRule>
    <cfRule type="cellIs" dxfId="56" priority="964" stopIfTrue="1" operator="equal">
      <formula>"ad"</formula>
    </cfRule>
    <cfRule type="cellIs" dxfId="55" priority="966" stopIfTrue="1" operator="equal">
      <formula>"n/a"</formula>
    </cfRule>
    <cfRule type="cellIs" dxfId="54" priority="967" stopIfTrue="1" operator="equal">
      <formula>"vf"</formula>
    </cfRule>
  </conditionalFormatting>
  <conditionalFormatting sqref="G741">
    <cfRule type="cellIs" dxfId="53" priority="1223" stopIfTrue="1" operator="equal">
      <formula>"N"</formula>
    </cfRule>
    <cfRule type="cellIs" dxfId="52" priority="1224" stopIfTrue="1" operator="equal">
      <formula>"Y"</formula>
    </cfRule>
    <cfRule type="cellIs" dxfId="51" priority="1221" stopIfTrue="1" operator="equal">
      <formula>"n/a"</formula>
    </cfRule>
    <cfRule type="cellIs" dxfId="50" priority="1222" stopIfTrue="1" operator="equal">
      <formula>"vf"</formula>
    </cfRule>
    <cfRule type="cellIs" dxfId="49" priority="1219" stopIfTrue="1" operator="equal">
      <formula>"ad"</formula>
    </cfRule>
    <cfRule type="cellIs" dxfId="48" priority="1220" stopIfTrue="1" operator="equal">
      <formula>"na"</formula>
    </cfRule>
  </conditionalFormatting>
  <pageMargins left="0.7" right="0.7" top="0.75" bottom="0.75" header="0.3" footer="0.3"/>
  <pageSetup scale="49" fitToHeight="0" orientation="landscape" r:id="rId2"/>
  <headerFooter>
    <oddHeader xml:space="preserve">&amp;C&amp;"Calibri,Bold"&amp;18EarthCraft Multifamily Worksheet
</oddHeader>
    <oddFooter xml:space="preserve">&amp;L&amp;"-,Regular"&amp;9 2024
&amp;C&amp;"-,Regular"&amp;9EarthCraft Multifamily&amp;R&amp;"-,Regular"&amp;9&amp;P of &amp;N  </oddFooter>
  </headerFooter>
  <rowBreaks count="21" manualBreakCount="21">
    <brk id="46" max="8" man="1"/>
    <brk id="83" max="8" man="1"/>
    <brk id="116" max="8" man="1"/>
    <brk id="154" max="8" man="1"/>
    <brk id="189" max="8" man="1"/>
    <brk id="218" max="8" man="1"/>
    <brk id="270" max="8" man="1"/>
    <brk id="299" max="8" man="1"/>
    <brk id="336" max="8" man="1"/>
    <brk id="382" max="8" man="1"/>
    <brk id="422" max="8" man="1"/>
    <brk id="464" max="8" man="1"/>
    <brk id="493" max="8" man="1"/>
    <brk id="535" max="8" man="1"/>
    <brk id="581" max="8" man="1"/>
    <brk id="616" max="8" man="1"/>
    <brk id="641" max="8" man="1"/>
    <brk id="671" max="8" man="1"/>
    <brk id="701" max="8" man="1"/>
    <brk id="732" max="8" man="1"/>
    <brk id="748" max="8"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5E600"/>
  </sheetPr>
  <dimension ref="A1:G46"/>
  <sheetViews>
    <sheetView zoomScale="85" zoomScaleNormal="85" zoomScaleSheetLayoutView="115" workbookViewId="0">
      <selection activeCell="F5" sqref="F5"/>
    </sheetView>
  </sheetViews>
  <sheetFormatPr defaultColWidth="9.1796875" defaultRowHeight="13.5" x14ac:dyDescent="0.25"/>
  <cols>
    <col min="1" max="1" width="9.1796875" style="509"/>
    <col min="2" max="2" width="10" style="509" customWidth="1"/>
    <col min="3" max="3" width="4.81640625" style="509" customWidth="1"/>
    <col min="4" max="4" width="72" style="509" customWidth="1"/>
    <col min="5" max="5" width="16" style="509" customWidth="1"/>
    <col min="6" max="6" width="34.81640625" style="509" customWidth="1"/>
    <col min="7" max="16384" width="9.1796875" style="509"/>
  </cols>
  <sheetData>
    <row r="1" spans="1:7" ht="14" thickBot="1" x14ac:dyDescent="0.3"/>
    <row r="2" spans="1:7" ht="22.5" customHeight="1" x14ac:dyDescent="0.25">
      <c r="B2" s="1031" t="s">
        <v>493</v>
      </c>
      <c r="C2" s="1032"/>
      <c r="D2" s="1032"/>
      <c r="E2" s="1032"/>
      <c r="F2" s="1033"/>
    </row>
    <row r="3" spans="1:7" ht="60" customHeight="1" x14ac:dyDescent="0.25">
      <c r="B3" s="1034" t="s">
        <v>876</v>
      </c>
      <c r="C3" s="1035"/>
      <c r="D3" s="1035"/>
      <c r="E3" s="1035"/>
      <c r="F3" s="1036"/>
    </row>
    <row r="4" spans="1:7" s="510" customFormat="1" ht="15" customHeight="1" x14ac:dyDescent="0.35">
      <c r="B4" s="1037" t="s">
        <v>501</v>
      </c>
      <c r="C4" s="1038"/>
      <c r="D4" s="1038"/>
      <c r="E4" s="511" t="s">
        <v>483</v>
      </c>
      <c r="F4" s="512" t="s">
        <v>411</v>
      </c>
    </row>
    <row r="5" spans="1:7" ht="15" customHeight="1" x14ac:dyDescent="0.25">
      <c r="B5" s="513" t="str">
        <f>Worksheet!A352</f>
        <v>BE 3.1</v>
      </c>
      <c r="C5" s="514" t="str">
        <f>Worksheet!B352</f>
        <v>Envelope Leakage is ≤3 ACH50 or ≤0.25 ELR</v>
      </c>
      <c r="D5" s="515"/>
      <c r="E5" s="60"/>
      <c r="F5" s="104"/>
      <c r="G5" s="516"/>
    </row>
    <row r="6" spans="1:7" ht="15" customHeight="1" x14ac:dyDescent="0.25">
      <c r="B6" s="1037" t="s">
        <v>502</v>
      </c>
      <c r="C6" s="1038"/>
      <c r="D6" s="1038"/>
      <c r="E6" s="517"/>
      <c r="F6" s="104"/>
      <c r="G6" s="516"/>
    </row>
    <row r="7" spans="1:7" ht="15" customHeight="1" x14ac:dyDescent="0.25">
      <c r="B7" s="113">
        <f>Worksheet!A376</f>
        <v>4.8</v>
      </c>
      <c r="C7" s="114" t="str">
        <f>Worksheet!B376</f>
        <v>Floors:</v>
      </c>
      <c r="D7" s="518"/>
      <c r="E7" s="739" t="s">
        <v>875</v>
      </c>
      <c r="F7" s="105"/>
      <c r="G7" s="516"/>
    </row>
    <row r="8" spans="1:7" ht="15" customHeight="1" x14ac:dyDescent="0.25">
      <c r="B8" s="113"/>
      <c r="C8" s="115">
        <v>1</v>
      </c>
      <c r="D8" s="114" t="str">
        <f>Worksheet!C377</f>
        <v>Framed ≥ R-19</v>
      </c>
      <c r="E8" s="60"/>
      <c r="F8" s="106"/>
      <c r="G8" s="516"/>
    </row>
    <row r="9" spans="1:7" ht="15" customHeight="1" x14ac:dyDescent="0.25">
      <c r="B9" s="113"/>
      <c r="C9" s="115">
        <v>2</v>
      </c>
      <c r="D9" s="114" t="str">
        <f>Worksheet!C378</f>
        <v>Cantilevered ≥ R-30</v>
      </c>
      <c r="E9" s="60"/>
      <c r="F9" s="104"/>
      <c r="G9" s="516"/>
    </row>
    <row r="10" spans="1:7" ht="15" customHeight="1" x14ac:dyDescent="0.25">
      <c r="B10" s="113"/>
      <c r="C10" s="116">
        <v>3</v>
      </c>
      <c r="D10" s="126" t="str">
        <f>Worksheet!C379</f>
        <v>Podium/Elevated Slabs ≥ R-19</v>
      </c>
      <c r="E10" s="60"/>
      <c r="F10" s="107"/>
    </row>
    <row r="11" spans="1:7" ht="15" customHeight="1" x14ac:dyDescent="0.25">
      <c r="B11" s="123" t="str">
        <f>Worksheet!A384</f>
        <v>BE 4.11</v>
      </c>
      <c r="C11" s="621" t="str">
        <f>Worksheet!B384</f>
        <v>Corners ≥R-6</v>
      </c>
      <c r="D11" s="169"/>
      <c r="E11" s="60"/>
      <c r="F11" s="107"/>
    </row>
    <row r="12" spans="1:7" ht="15" customHeight="1" x14ac:dyDescent="0.25">
      <c r="B12" s="113" t="str">
        <f>Worksheet!A385</f>
        <v>BE 4.12</v>
      </c>
      <c r="C12" s="620" t="str">
        <f>Worksheet!B385</f>
        <v>Headers ≥R-5</v>
      </c>
      <c r="D12" s="114"/>
      <c r="E12" s="60"/>
      <c r="F12" s="107"/>
    </row>
    <row r="13" spans="1:7" ht="15" customHeight="1" x14ac:dyDescent="0.25">
      <c r="A13" s="520"/>
      <c r="B13" s="521" t="str">
        <f>Worksheet!A387</f>
        <v>BE 4.14</v>
      </c>
      <c r="C13" s="117" t="str">
        <f>Worksheet!B387</f>
        <v>Improved exterior wall insulation R-value:</v>
      </c>
      <c r="D13" s="117"/>
      <c r="E13" s="739" t="s">
        <v>874</v>
      </c>
      <c r="F13" s="107"/>
    </row>
    <row r="14" spans="1:7" ht="15" customHeight="1" x14ac:dyDescent="0.25">
      <c r="B14" s="113"/>
      <c r="C14" s="115" t="s">
        <v>13</v>
      </c>
      <c r="D14" s="114" t="str">
        <f>Worksheet!C388</f>
        <v>Wall cavity R-15 and R-3 continuous</v>
      </c>
      <c r="E14" s="62"/>
      <c r="F14" s="107"/>
    </row>
    <row r="15" spans="1:7" ht="15" customHeight="1" x14ac:dyDescent="0.25">
      <c r="B15" s="113"/>
      <c r="C15" s="115" t="s">
        <v>14</v>
      </c>
      <c r="D15" s="114" t="str">
        <f>Worksheet!C389</f>
        <v>Wall cavity R-13 and R-5 continuous</v>
      </c>
      <c r="E15" s="62"/>
      <c r="F15" s="107"/>
    </row>
    <row r="16" spans="1:7" ht="15.5" customHeight="1" x14ac:dyDescent="0.25">
      <c r="B16" s="118"/>
      <c r="C16" s="116" t="s">
        <v>15</v>
      </c>
      <c r="D16" s="119" t="str">
        <f>Worksheet!C390</f>
        <v>Wall cavity ≥R-19 insulation</v>
      </c>
      <c r="E16" s="60"/>
      <c r="F16" s="107"/>
    </row>
    <row r="17" spans="2:6" ht="15" customHeight="1" x14ac:dyDescent="0.25">
      <c r="B17" s="113" t="str">
        <f>Worksheet!A391</f>
        <v>BE 4.15</v>
      </c>
      <c r="C17" s="114" t="str">
        <f>Worksheet!B391</f>
        <v>Improved ceiling/roof insulation</v>
      </c>
      <c r="D17" s="114"/>
      <c r="E17" s="740" t="s">
        <v>875</v>
      </c>
      <c r="F17" s="107"/>
    </row>
    <row r="18" spans="2:6" ht="32" customHeight="1" x14ac:dyDescent="0.25">
      <c r="B18" s="113"/>
      <c r="C18" s="115">
        <v>1</v>
      </c>
      <c r="D18" s="746" t="str">
        <f>Worksheet!C392</f>
        <v>Ceilings (flat and sloped) Climate Zone 1/2/3 ≥R-49; Climate Zone 4/5 ≥R-60</v>
      </c>
      <c r="E18" s="71"/>
      <c r="F18" s="108"/>
    </row>
    <row r="19" spans="2:6" ht="32" customHeight="1" x14ac:dyDescent="0.25">
      <c r="B19" s="118"/>
      <c r="C19" s="115">
        <v>2</v>
      </c>
      <c r="D19" s="746" t="str">
        <f>Worksheet!C393</f>
        <v>Continuous exterior insulation above roof decking Climate Zone 1/2/3/4/5 &gt;R-30</v>
      </c>
      <c r="E19" s="71"/>
      <c r="F19" s="108"/>
    </row>
    <row r="20" spans="2:6" ht="15" customHeight="1" x14ac:dyDescent="0.25">
      <c r="B20" s="113" t="str">
        <f>Worksheet!A386</f>
        <v>BE 4.13</v>
      </c>
      <c r="C20" s="117" t="str">
        <f>Worksheet!B386</f>
        <v>Unconditioned attic: Energy heel trusses or raised top plate</v>
      </c>
      <c r="D20" s="121"/>
      <c r="E20" s="71"/>
      <c r="F20" s="108"/>
    </row>
    <row r="21" spans="2:6" ht="30" customHeight="1" x14ac:dyDescent="0.25">
      <c r="B21" s="123">
        <f>Worksheet!A375</f>
        <v>4.6999999999999993</v>
      </c>
      <c r="C21" s="963" t="s">
        <v>941</v>
      </c>
      <c r="D21" s="860"/>
      <c r="E21" s="72"/>
      <c r="F21" s="108"/>
    </row>
    <row r="22" spans="2:6" s="523" customFormat="1" ht="15" customHeight="1" x14ac:dyDescent="0.35">
      <c r="B22" s="111" t="s">
        <v>505</v>
      </c>
      <c r="C22" s="112"/>
      <c r="D22" s="522"/>
      <c r="E22" s="511"/>
      <c r="F22" s="109"/>
    </row>
    <row r="23" spans="2:6" ht="15" customHeight="1" x14ac:dyDescent="0.25">
      <c r="B23" s="524" t="str">
        <f>Worksheet!A424</f>
        <v>BE 5.4</v>
      </c>
      <c r="C23" s="525" t="s">
        <v>117</v>
      </c>
      <c r="D23" s="526"/>
      <c r="E23" s="739" t="s">
        <v>875</v>
      </c>
      <c r="F23" s="107"/>
    </row>
    <row r="24" spans="2:6" ht="15" customHeight="1" x14ac:dyDescent="0.25">
      <c r="B24" s="527"/>
      <c r="C24" s="528">
        <v>1</v>
      </c>
      <c r="D24" s="529" t="str">
        <f>Worksheet!C425</f>
        <v xml:space="preserve">Opaque door: U-factor ≤0.12                   </v>
      </c>
      <c r="E24" s="64"/>
      <c r="F24" s="107"/>
    </row>
    <row r="25" spans="2:6" ht="15" customHeight="1" x14ac:dyDescent="0.25">
      <c r="B25" s="527"/>
      <c r="C25" s="528">
        <v>2</v>
      </c>
      <c r="D25" s="529" t="str">
        <f>Worksheet!C426</f>
        <v>Door with ≤50% glass:  U-factor ≤0.20; SHGC ≤0.20</v>
      </c>
      <c r="E25" s="64"/>
      <c r="F25" s="107"/>
    </row>
    <row r="26" spans="2:6" ht="15" customHeight="1" x14ac:dyDescent="0.25">
      <c r="B26" s="527"/>
      <c r="C26" s="528">
        <v>3</v>
      </c>
      <c r="D26" s="529" t="str">
        <f>Worksheet!C427</f>
        <v>Door with &gt;50% glass:  U-factor ≤0.25; SHGC ≤0.20</v>
      </c>
      <c r="E26" s="64"/>
      <c r="F26" s="107"/>
    </row>
    <row r="27" spans="2:6" ht="15" customHeight="1" x14ac:dyDescent="0.25">
      <c r="B27" s="530" t="str">
        <f>Worksheet!A428</f>
        <v>BE 5.5</v>
      </c>
      <c r="C27" s="531" t="str">
        <f>Worksheet!B428</f>
        <v xml:space="preserve">Window U-factor and SHGC:                                                                                   </v>
      </c>
      <c r="D27" s="532"/>
      <c r="E27" s="519"/>
      <c r="F27" s="107"/>
    </row>
    <row r="28" spans="2:6" ht="15" customHeight="1" x14ac:dyDescent="0.25">
      <c r="B28" s="533"/>
      <c r="C28" s="528">
        <v>1</v>
      </c>
      <c r="D28" s="534" t="str">
        <f>Worksheet!C429</f>
        <v>U-factor: Climate Zone 1/2  ≤0.30, Climate Zone 3/4/5  ≤0.28</v>
      </c>
      <c r="E28" s="64"/>
      <c r="F28" s="107"/>
    </row>
    <row r="29" spans="2:6" ht="15" customHeight="1" x14ac:dyDescent="0.25">
      <c r="B29" s="535"/>
      <c r="C29" s="536">
        <v>2</v>
      </c>
      <c r="D29" s="534" t="str">
        <f>Worksheet!C430</f>
        <v>SHGC:  ≤0.23</v>
      </c>
      <c r="E29" s="73"/>
      <c r="F29" s="107"/>
    </row>
    <row r="30" spans="2:6" ht="15" customHeight="1" x14ac:dyDescent="0.25">
      <c r="B30" s="537" t="str">
        <f>Worksheet!A431</f>
        <v>BE 5.6</v>
      </c>
      <c r="C30" s="531" t="str">
        <f>Worksheet!B431</f>
        <v xml:space="preserve"> Skylight U-factor and SHGC:                                                                                   </v>
      </c>
      <c r="D30" s="532"/>
      <c r="E30" s="519"/>
      <c r="F30" s="107"/>
    </row>
    <row r="31" spans="2:6" ht="15" customHeight="1" x14ac:dyDescent="0.25">
      <c r="B31" s="538"/>
      <c r="C31" s="528">
        <v>1</v>
      </c>
      <c r="D31" s="534" t="str">
        <f>Worksheet!C432</f>
        <v>U-factor: Climate Zone 1/2 ≤0.55, Climate Zone 3/4/5 ≤0.53</v>
      </c>
      <c r="E31" s="64"/>
      <c r="F31" s="107"/>
    </row>
    <row r="32" spans="2:6" ht="15" customHeight="1" x14ac:dyDescent="0.25">
      <c r="B32" s="539"/>
      <c r="C32" s="536">
        <v>2</v>
      </c>
      <c r="D32" s="534" t="str">
        <f>Worksheet!C433</f>
        <v>SHGC: ≤0.23</v>
      </c>
      <c r="E32" s="64"/>
      <c r="F32" s="107"/>
    </row>
    <row r="33" spans="2:6" s="523" customFormat="1" ht="15" customHeight="1" x14ac:dyDescent="0.35">
      <c r="B33" s="111" t="s">
        <v>16</v>
      </c>
      <c r="C33" s="112"/>
      <c r="D33" s="540"/>
      <c r="E33" s="511"/>
      <c r="F33" s="109"/>
    </row>
    <row r="34" spans="2:6" ht="15" customHeight="1" x14ac:dyDescent="0.25">
      <c r="B34" s="122">
        <f>Worksheet!A456</f>
        <v>6</v>
      </c>
      <c r="C34" s="114" t="str">
        <f>Worksheet!B456</f>
        <v xml:space="preserve"> If HVAC ducts are in unconditioned attic:                                                                            </v>
      </c>
      <c r="D34" s="541"/>
      <c r="E34" s="519"/>
      <c r="F34" s="107"/>
    </row>
    <row r="35" spans="2:6" ht="15" customHeight="1" x14ac:dyDescent="0.25">
      <c r="B35" s="113"/>
      <c r="C35" s="542" t="s">
        <v>290</v>
      </c>
      <c r="D35" s="126" t="str">
        <f>Worksheet!C457</f>
        <v>Attic-side radiant barrier</v>
      </c>
      <c r="E35" s="74"/>
      <c r="F35" s="107"/>
    </row>
    <row r="36" spans="2:6" s="523" customFormat="1" ht="15" customHeight="1" x14ac:dyDescent="0.35">
      <c r="B36" s="543" t="s">
        <v>506</v>
      </c>
      <c r="C36" s="544"/>
      <c r="D36" s="544"/>
      <c r="E36" s="511"/>
      <c r="F36" s="109"/>
    </row>
    <row r="37" spans="2:6" ht="15" customHeight="1" x14ac:dyDescent="0.25">
      <c r="B37" s="127" t="str">
        <f>Worksheet!A489</f>
        <v>ES 1.10</v>
      </c>
      <c r="C37" s="128" t="s">
        <v>126</v>
      </c>
      <c r="D37" s="129"/>
      <c r="E37" s="519"/>
      <c r="F37" s="107"/>
    </row>
    <row r="38" spans="2:6" ht="15" customHeight="1" x14ac:dyDescent="0.25">
      <c r="B38" s="545"/>
      <c r="C38" s="115" t="s">
        <v>13</v>
      </c>
      <c r="D38" s="500" t="str">
        <f>Worksheet!C490</f>
        <v>Gas furnace(s) &gt;95% AFUE</v>
      </c>
      <c r="E38" s="64"/>
      <c r="F38" s="107"/>
    </row>
    <row r="39" spans="2:6" ht="20" customHeight="1" x14ac:dyDescent="0.25">
      <c r="B39" s="545"/>
      <c r="C39" s="115" t="s">
        <v>14</v>
      </c>
      <c r="D39" s="500" t="str">
        <f>Worksheet!C491</f>
        <v>Heat pump(s): Climate Zone 2/3/4 ≥9 HSPF/≥7.65 HSPF2</v>
      </c>
      <c r="E39" s="64"/>
      <c r="F39" s="107"/>
    </row>
    <row r="40" spans="2:6" ht="15" customHeight="1" x14ac:dyDescent="0.25">
      <c r="B40" s="546" t="str">
        <f>Worksheet!A493</f>
        <v>ES 1.12</v>
      </c>
      <c r="C40" s="547" t="str">
        <f>Worksheet!B493</f>
        <v>Cooling equipment ≥16 SEER/≥15.2 SEER2</v>
      </c>
      <c r="D40" s="548"/>
      <c r="E40" s="64"/>
      <c r="F40" s="107"/>
    </row>
    <row r="41" spans="2:6" ht="15" customHeight="1" x14ac:dyDescent="0.25">
      <c r="B41" s="127" t="str">
        <f>Worksheet!A552</f>
        <v>ES 3.1</v>
      </c>
      <c r="C41" s="549" t="str">
        <f>Worksheet!B552</f>
        <v>Test duct leakage based on floor area served:</v>
      </c>
      <c r="D41" s="550"/>
      <c r="E41" s="551"/>
      <c r="F41" s="107"/>
    </row>
    <row r="42" spans="2:6" ht="15" customHeight="1" x14ac:dyDescent="0.25">
      <c r="B42" s="552"/>
      <c r="C42" s="116">
        <v>1</v>
      </c>
      <c r="D42" s="501" t="str">
        <f>Worksheet!C554</f>
        <v>Total leakage ≤4%</v>
      </c>
      <c r="E42" s="64"/>
      <c r="F42" s="107"/>
    </row>
    <row r="43" spans="2:6" ht="15" customHeight="1" x14ac:dyDescent="0.25">
      <c r="B43" s="742" t="str">
        <f>Worksheet!A576</f>
        <v>ES 4.9</v>
      </c>
      <c r="C43" s="741" t="str">
        <f>Worksheet!B576</f>
        <v>ENERGY STAR qualified ceiling fans</v>
      </c>
      <c r="D43" s="553"/>
      <c r="E43" s="64"/>
      <c r="F43" s="107"/>
    </row>
    <row r="44" spans="2:6" ht="15" customHeight="1" x14ac:dyDescent="0.25">
      <c r="B44" s="743" t="str">
        <f>Worksheet!A606</f>
        <v>ES 5.4</v>
      </c>
      <c r="C44" s="744" t="str">
        <f>Worksheet!B606</f>
        <v>Tankless gas water heater: ≥0.95 UEF</v>
      </c>
      <c r="D44" s="151"/>
      <c r="E44" s="64"/>
      <c r="F44" s="107"/>
    </row>
    <row r="45" spans="2:6" ht="15" customHeight="1" x14ac:dyDescent="0.25">
      <c r="B45" s="127" t="str">
        <f>Worksheet!A622</f>
        <v>ES 6.5</v>
      </c>
      <c r="C45" s="745" t="str">
        <f>Worksheet!B622</f>
        <v>Fixtures and bulbs:</v>
      </c>
      <c r="D45" s="541"/>
      <c r="E45" s="554"/>
      <c r="F45" s="107"/>
    </row>
    <row r="46" spans="2:6" ht="30" customHeight="1" thickBot="1" x14ac:dyDescent="0.3">
      <c r="B46" s="770"/>
      <c r="C46" s="555" t="str">
        <f>Worksheet!B623</f>
        <v>A.</v>
      </c>
      <c r="D46" s="771" t="str">
        <f>Worksheet!C623</f>
        <v>ENERGY STAR qualified LED bulbs in all permanently installed fixtures (100%)</v>
      </c>
      <c r="E46" s="75"/>
      <c r="F46" s="110"/>
    </row>
  </sheetData>
  <sheetProtection algorithmName="SHA-512" hashValue="DhMPIKkDaD0ukzV4gCrsd082lChspf3iR/c8dogcc72AASWVkaYfMkPSjPIWo3l6SalypwAbNA/1+gLOBym5mA==" saltValue="cFeivbhvQY8MEqntqVuUrw==" spinCount="100000" sheet="1" objects="1" scenarios="1" selectLockedCells="1"/>
  <mergeCells count="5">
    <mergeCell ref="B2:F2"/>
    <mergeCell ref="B3:F3"/>
    <mergeCell ref="C21:D21"/>
    <mergeCell ref="B6:D6"/>
    <mergeCell ref="B4:D4"/>
  </mergeCells>
  <conditionalFormatting sqref="E5 E18:E21 E42:E46">
    <cfRule type="cellIs" dxfId="47" priority="13" stopIfTrue="1" operator="equal">
      <formula>"ad"</formula>
    </cfRule>
    <cfRule type="cellIs" dxfId="46" priority="14" stopIfTrue="1" operator="equal">
      <formula>"na"</formula>
    </cfRule>
    <cfRule type="cellIs" dxfId="45" priority="15" stopIfTrue="1" operator="equal">
      <formula>"n/a"</formula>
    </cfRule>
    <cfRule type="cellIs" dxfId="44" priority="16" stopIfTrue="1" operator="equal">
      <formula>"vf"</formula>
    </cfRule>
    <cfRule type="cellIs" dxfId="43" priority="17" stopIfTrue="1" operator="equal">
      <formula>"N"</formula>
    </cfRule>
    <cfRule type="cellIs" dxfId="42" priority="18" stopIfTrue="1" operator="equal">
      <formula>"Y"</formula>
    </cfRule>
  </conditionalFormatting>
  <conditionalFormatting sqref="E8:E12">
    <cfRule type="cellIs" dxfId="41" priority="19" stopIfTrue="1" operator="equal">
      <formula>"ad"</formula>
    </cfRule>
    <cfRule type="cellIs" dxfId="40" priority="20" stopIfTrue="1" operator="equal">
      <formula>"na"</formula>
    </cfRule>
    <cfRule type="cellIs" dxfId="39" priority="21" stopIfTrue="1" operator="equal">
      <formula>"n/a"</formula>
    </cfRule>
    <cfRule type="cellIs" dxfId="38" priority="22" stopIfTrue="1" operator="equal">
      <formula>"vf"</formula>
    </cfRule>
    <cfRule type="cellIs" dxfId="37" priority="23" stopIfTrue="1" operator="equal">
      <formula>"N"</formula>
    </cfRule>
    <cfRule type="cellIs" dxfId="36" priority="24" stopIfTrue="1" operator="equal">
      <formula>"Y"</formula>
    </cfRule>
  </conditionalFormatting>
  <conditionalFormatting sqref="E14:E16">
    <cfRule type="cellIs" dxfId="35" priority="25" stopIfTrue="1" operator="equal">
      <formula>"ad"</formula>
    </cfRule>
    <cfRule type="cellIs" dxfId="34" priority="26" stopIfTrue="1" operator="equal">
      <formula>"na"</formula>
    </cfRule>
    <cfRule type="cellIs" dxfId="33" priority="27" stopIfTrue="1" operator="equal">
      <formula>"n/a"</formula>
    </cfRule>
    <cfRule type="cellIs" dxfId="32" priority="28" stopIfTrue="1" operator="equal">
      <formula>"vf"</formula>
    </cfRule>
    <cfRule type="cellIs" dxfId="31" priority="29" stopIfTrue="1" operator="equal">
      <formula>"N"</formula>
    </cfRule>
    <cfRule type="cellIs" dxfId="30" priority="30" stopIfTrue="1" operator="equal">
      <formula>"Y"</formula>
    </cfRule>
  </conditionalFormatting>
  <conditionalFormatting sqref="E24:E26">
    <cfRule type="cellIs" dxfId="29" priority="2" stopIfTrue="1" operator="equal">
      <formula>"na"</formula>
    </cfRule>
    <cfRule type="cellIs" dxfId="28" priority="3" stopIfTrue="1" operator="equal">
      <formula>"n/a"</formula>
    </cfRule>
    <cfRule type="cellIs" dxfId="27" priority="4" stopIfTrue="1" operator="equal">
      <formula>"vf"</formula>
    </cfRule>
    <cfRule type="cellIs" dxfId="26" priority="5" stopIfTrue="1" operator="equal">
      <formula>"N"</formula>
    </cfRule>
    <cfRule type="cellIs" dxfId="25" priority="6" stopIfTrue="1" operator="equal">
      <formula>"Y"</formula>
    </cfRule>
    <cfRule type="cellIs" dxfId="24" priority="1" stopIfTrue="1" operator="equal">
      <formula>"ad"</formula>
    </cfRule>
  </conditionalFormatting>
  <conditionalFormatting sqref="E28:E29">
    <cfRule type="cellIs" dxfId="23" priority="169" stopIfTrue="1" operator="equal">
      <formula>"Y"</formula>
    </cfRule>
    <cfRule type="cellIs" dxfId="22" priority="164" stopIfTrue="1" operator="equal">
      <formula>"ad"</formula>
    </cfRule>
    <cfRule type="cellIs" dxfId="21" priority="165" stopIfTrue="1" operator="equal">
      <formula>"na"</formula>
    </cfRule>
    <cfRule type="cellIs" dxfId="20" priority="166" stopIfTrue="1" operator="equal">
      <formula>"n/a"</formula>
    </cfRule>
    <cfRule type="cellIs" dxfId="19" priority="167" stopIfTrue="1" operator="equal">
      <formula>"vf"</formula>
    </cfRule>
    <cfRule type="cellIs" dxfId="18" priority="168" stopIfTrue="1" operator="equal">
      <formula>"N"</formula>
    </cfRule>
  </conditionalFormatting>
  <conditionalFormatting sqref="E31:E32">
    <cfRule type="cellIs" dxfId="17" priority="159" stopIfTrue="1" operator="equal">
      <formula>"na"</formula>
    </cfRule>
    <cfRule type="cellIs" dxfId="16" priority="160" stopIfTrue="1" operator="equal">
      <formula>"n/a"</formula>
    </cfRule>
    <cfRule type="cellIs" dxfId="15" priority="161" stopIfTrue="1" operator="equal">
      <formula>"vf"</formula>
    </cfRule>
    <cfRule type="cellIs" dxfId="14" priority="162" stopIfTrue="1" operator="equal">
      <formula>"N"</formula>
    </cfRule>
    <cfRule type="cellIs" dxfId="13" priority="158" stopIfTrue="1" operator="equal">
      <formula>"ad"</formula>
    </cfRule>
    <cfRule type="cellIs" dxfId="12" priority="163" stopIfTrue="1" operator="equal">
      <formula>"Y"</formula>
    </cfRule>
  </conditionalFormatting>
  <conditionalFormatting sqref="E35">
    <cfRule type="cellIs" dxfId="11" priority="194" stopIfTrue="1" operator="equal">
      <formula>"ad"</formula>
    </cfRule>
    <cfRule type="cellIs" dxfId="10" priority="195" stopIfTrue="1" operator="equal">
      <formula>"na"</formula>
    </cfRule>
    <cfRule type="cellIs" dxfId="9" priority="196" stopIfTrue="1" operator="equal">
      <formula>"n/a"</formula>
    </cfRule>
    <cfRule type="cellIs" dxfId="8" priority="197" stopIfTrue="1" operator="equal">
      <formula>"vf"</formula>
    </cfRule>
    <cfRule type="cellIs" dxfId="7" priority="198" stopIfTrue="1" operator="equal">
      <formula>"N"</formula>
    </cfRule>
    <cfRule type="cellIs" dxfId="6" priority="199" stopIfTrue="1" operator="equal">
      <formula>"Y"</formula>
    </cfRule>
  </conditionalFormatting>
  <conditionalFormatting sqref="E38:E40">
    <cfRule type="cellIs" dxfId="5" priority="91" stopIfTrue="1" operator="equal">
      <formula>"ad"</formula>
    </cfRule>
    <cfRule type="cellIs" dxfId="4" priority="92" stopIfTrue="1" operator="equal">
      <formula>"na"</formula>
    </cfRule>
    <cfRule type="cellIs" dxfId="3" priority="93" stopIfTrue="1" operator="equal">
      <formula>"n/a"</formula>
    </cfRule>
    <cfRule type="cellIs" dxfId="2" priority="94" stopIfTrue="1" operator="equal">
      <formula>"vf"</formula>
    </cfRule>
    <cfRule type="cellIs" dxfId="1" priority="95" stopIfTrue="1" operator="equal">
      <formula>"N"</formula>
    </cfRule>
    <cfRule type="cellIs" dxfId="0" priority="96" stopIfTrue="1" operator="equal">
      <formula>"Y"</formula>
    </cfRule>
  </conditionalFormatting>
  <printOptions horizontalCentered="1"/>
  <pageMargins left="0.7" right="0.7" top="0.75" bottom="0.75" header="0.3" footer="0.3"/>
  <pageSetup scale="65" orientation="landscape" r:id="rId1"/>
  <headerFooter>
    <oddHeader>&amp;C&amp;"Calibri,Bold"&amp;18EarthCraft Multifamily Worksheet</oddHeader>
    <oddFooter>&amp;L&amp;"-,Regular"&amp;9November 1, 2019&amp;C&amp;"-,Regular"&amp;9EarthCraft Multifamily 2020&amp;R&amp;"-,Regular"&amp;9&amp;P of &amp;N</oddFooter>
  </headerFooter>
  <rowBreaks count="1" manualBreakCount="1">
    <brk id="29" max="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FBADA-05FB-4DEA-B7B2-413A6683ECBD}">
  <sheetPr>
    <tabColor rgb="FF00B050"/>
  </sheetPr>
  <dimension ref="B1:O462"/>
  <sheetViews>
    <sheetView zoomScale="76" workbookViewId="0">
      <selection activeCell="C10" sqref="C10"/>
    </sheetView>
  </sheetViews>
  <sheetFormatPr defaultRowHeight="14.5" x14ac:dyDescent="0.35"/>
  <cols>
    <col min="1" max="1" width="4.6328125" customWidth="1"/>
    <col min="2" max="2" width="23.6328125" customWidth="1"/>
    <col min="3" max="3" width="11.6328125" style="82" customWidth="1"/>
    <col min="4" max="4" width="15.6328125" customWidth="1"/>
    <col min="5" max="5" width="8.6328125" customWidth="1"/>
    <col min="7" max="7" width="23.6328125" customWidth="1"/>
    <col min="8" max="8" width="11.6328125" style="82" customWidth="1"/>
    <col min="9" max="9" width="15.6328125" customWidth="1"/>
    <col min="10" max="10" width="8.6328125" customWidth="1"/>
    <col min="12" max="12" width="23.6328125" customWidth="1"/>
    <col min="13" max="13" width="11.6328125" style="82" customWidth="1"/>
    <col min="14" max="14" width="15.6328125" customWidth="1"/>
    <col min="15" max="15" width="8.6328125" customWidth="1"/>
  </cols>
  <sheetData>
    <row r="1" spans="2:15" ht="15" thickBot="1" x14ac:dyDescent="0.4"/>
    <row r="2" spans="2:15" x14ac:dyDescent="0.35">
      <c r="B2" s="76" t="s">
        <v>882</v>
      </c>
      <c r="C2" s="757"/>
      <c r="D2" s="1039"/>
      <c r="E2" s="1040"/>
      <c r="G2" s="76" t="s">
        <v>882</v>
      </c>
      <c r="H2" s="757"/>
      <c r="I2" s="1039"/>
      <c r="J2" s="1040"/>
      <c r="L2" s="76" t="s">
        <v>882</v>
      </c>
      <c r="M2" s="757"/>
      <c r="N2" s="1039"/>
      <c r="O2" s="1040"/>
    </row>
    <row r="3" spans="2:15" x14ac:dyDescent="0.35">
      <c r="B3" s="77" t="s">
        <v>883</v>
      </c>
      <c r="C3" s="747"/>
      <c r="D3" s="1041"/>
      <c r="E3" s="1042"/>
      <c r="G3" s="77" t="s">
        <v>883</v>
      </c>
      <c r="H3" s="747"/>
      <c r="I3" s="1041"/>
      <c r="J3" s="1042"/>
      <c r="L3" s="77" t="s">
        <v>883</v>
      </c>
      <c r="M3" s="747"/>
      <c r="N3" s="1041"/>
      <c r="O3" s="1042"/>
    </row>
    <row r="4" spans="2:15" x14ac:dyDescent="0.35">
      <c r="B4" s="77" t="s">
        <v>884</v>
      </c>
      <c r="C4" s="747"/>
      <c r="D4" s="1041"/>
      <c r="E4" s="1042"/>
      <c r="G4" s="77" t="s">
        <v>884</v>
      </c>
      <c r="H4" s="747"/>
      <c r="I4" s="1041"/>
      <c r="J4" s="1042"/>
      <c r="L4" s="77" t="s">
        <v>884</v>
      </c>
      <c r="M4" s="747"/>
      <c r="N4" s="1041"/>
      <c r="O4" s="1042"/>
    </row>
    <row r="5" spans="2:15" ht="16.5" x14ac:dyDescent="0.35">
      <c r="B5" s="77" t="s">
        <v>885</v>
      </c>
      <c r="C5" s="747"/>
      <c r="D5" s="1041"/>
      <c r="E5" s="1042"/>
      <c r="G5" s="77" t="s">
        <v>885</v>
      </c>
      <c r="H5" s="747"/>
      <c r="I5" s="1041"/>
      <c r="J5" s="1042"/>
      <c r="L5" s="77" t="s">
        <v>885</v>
      </c>
      <c r="M5" s="747"/>
      <c r="N5" s="1041"/>
      <c r="O5" s="1042"/>
    </row>
    <row r="6" spans="2:15" ht="16.5" x14ac:dyDescent="0.35">
      <c r="B6" s="78" t="s">
        <v>886</v>
      </c>
      <c r="C6" s="748"/>
      <c r="D6" s="1041"/>
      <c r="E6" s="1042"/>
      <c r="G6" s="78" t="s">
        <v>887</v>
      </c>
      <c r="H6" s="748"/>
      <c r="I6" s="1041"/>
      <c r="J6" s="1042"/>
      <c r="L6" s="78" t="s">
        <v>887</v>
      </c>
      <c r="M6" s="748"/>
      <c r="N6" s="1041"/>
      <c r="O6" s="1042"/>
    </row>
    <row r="7" spans="2:15" ht="17" thickBot="1" x14ac:dyDescent="0.4">
      <c r="B7" s="79" t="s">
        <v>888</v>
      </c>
      <c r="C7" s="749"/>
      <c r="D7" s="1043"/>
      <c r="E7" s="1044"/>
      <c r="G7" s="79" t="s">
        <v>888</v>
      </c>
      <c r="H7" s="749"/>
      <c r="I7" s="1043"/>
      <c r="J7" s="1044"/>
      <c r="L7" s="79" t="s">
        <v>888</v>
      </c>
      <c r="M7" s="749"/>
      <c r="N7" s="1043"/>
      <c r="O7" s="1044"/>
    </row>
    <row r="8" spans="2:15" x14ac:dyDescent="0.35">
      <c r="B8" s="1045" t="s">
        <v>564</v>
      </c>
      <c r="C8" s="1046"/>
      <c r="D8" s="80" t="s">
        <v>547</v>
      </c>
      <c r="E8" s="81" t="s">
        <v>548</v>
      </c>
      <c r="G8" s="1045" t="s">
        <v>564</v>
      </c>
      <c r="H8" s="1046"/>
      <c r="I8" s="80" t="s">
        <v>547</v>
      </c>
      <c r="J8" s="81" t="s">
        <v>548</v>
      </c>
      <c r="L8" s="1045" t="s">
        <v>564</v>
      </c>
      <c r="M8" s="1046"/>
      <c r="N8" s="80" t="s">
        <v>547</v>
      </c>
      <c r="O8" s="81" t="s">
        <v>548</v>
      </c>
    </row>
    <row r="9" spans="2:15" ht="18" customHeight="1" x14ac:dyDescent="0.35">
      <c r="B9" s="90" t="s">
        <v>566</v>
      </c>
      <c r="C9" s="92"/>
      <c r="D9" s="1047" t="e">
        <f>(C10*60)/C7</f>
        <v>#DIV/0!</v>
      </c>
      <c r="E9" s="1049" t="e">
        <f>C10/C6</f>
        <v>#DIV/0!</v>
      </c>
      <c r="G9" s="90" t="s">
        <v>566</v>
      </c>
      <c r="H9" s="92"/>
      <c r="I9" s="1047" t="e">
        <f>(H10*60)/H7</f>
        <v>#DIV/0!</v>
      </c>
      <c r="J9" s="1049" t="e">
        <f>H10/H6</f>
        <v>#DIV/0!</v>
      </c>
      <c r="L9" s="90" t="s">
        <v>566</v>
      </c>
      <c r="M9" s="92"/>
      <c r="N9" s="1047" t="e">
        <f>(M10*60)/M7</f>
        <v>#DIV/0!</v>
      </c>
      <c r="O9" s="1049" t="e">
        <f>M10/M6</f>
        <v>#DIV/0!</v>
      </c>
    </row>
    <row r="10" spans="2:15" ht="18" customHeight="1" thickBot="1" x14ac:dyDescent="0.5">
      <c r="B10" s="79" t="s">
        <v>549</v>
      </c>
      <c r="C10" s="750"/>
      <c r="D10" s="1048"/>
      <c r="E10" s="1050"/>
      <c r="G10" s="79" t="s">
        <v>549</v>
      </c>
      <c r="H10" s="750"/>
      <c r="I10" s="1048"/>
      <c r="J10" s="1050"/>
      <c r="L10" s="79" t="s">
        <v>549</v>
      </c>
      <c r="M10" s="750"/>
      <c r="N10" s="1048"/>
      <c r="O10" s="1050"/>
    </row>
    <row r="11" spans="2:15" ht="18" customHeight="1" x14ac:dyDescent="0.35">
      <c r="B11" s="1045" t="s">
        <v>565</v>
      </c>
      <c r="C11" s="1051"/>
      <c r="D11" s="1052" t="s">
        <v>880</v>
      </c>
      <c r="E11" s="1053"/>
      <c r="G11" s="1045" t="s">
        <v>565</v>
      </c>
      <c r="H11" s="1051"/>
      <c r="I11" s="1052" t="s">
        <v>880</v>
      </c>
      <c r="J11" s="1053"/>
      <c r="L11" s="1045" t="s">
        <v>565</v>
      </c>
      <c r="M11" s="1051"/>
      <c r="N11" s="1052" t="s">
        <v>880</v>
      </c>
      <c r="O11" s="1053"/>
    </row>
    <row r="12" spans="2:15" ht="18" customHeight="1" x14ac:dyDescent="0.45">
      <c r="B12" s="77" t="s">
        <v>550</v>
      </c>
      <c r="C12" s="747"/>
      <c r="D12" s="1054" t="e">
        <f>(C12/C5)</f>
        <v>#DIV/0!</v>
      </c>
      <c r="E12" s="1055"/>
      <c r="G12" s="77" t="s">
        <v>550</v>
      </c>
      <c r="H12" s="747"/>
      <c r="I12" s="1054" t="e">
        <f>(H12/H5)</f>
        <v>#DIV/0!</v>
      </c>
      <c r="J12" s="1055"/>
      <c r="L12" s="77" t="s">
        <v>550</v>
      </c>
      <c r="M12" s="747"/>
      <c r="N12" s="1054" t="e">
        <f>(M12/M5)</f>
        <v>#DIV/0!</v>
      </c>
      <c r="O12" s="1055"/>
    </row>
    <row r="13" spans="2:15" ht="18" customHeight="1" x14ac:dyDescent="0.35">
      <c r="B13" s="1056"/>
      <c r="C13" s="1057"/>
      <c r="D13" s="1058" t="s">
        <v>881</v>
      </c>
      <c r="E13" s="1059"/>
      <c r="G13" s="1056"/>
      <c r="H13" s="1057"/>
      <c r="I13" s="1058" t="s">
        <v>881</v>
      </c>
      <c r="J13" s="1059"/>
      <c r="L13" s="1056"/>
      <c r="M13" s="1057"/>
      <c r="N13" s="1058" t="s">
        <v>881</v>
      </c>
      <c r="O13" s="1059"/>
    </row>
    <row r="14" spans="2:15" ht="18" customHeight="1" thickBot="1" x14ac:dyDescent="0.5">
      <c r="B14" s="79" t="s">
        <v>551</v>
      </c>
      <c r="C14" s="751"/>
      <c r="D14" s="1061" t="e">
        <f>(C14/C5)</f>
        <v>#DIV/0!</v>
      </c>
      <c r="E14" s="1062"/>
      <c r="G14" s="79" t="s">
        <v>551</v>
      </c>
      <c r="H14" s="749"/>
      <c r="I14" s="1063" t="e">
        <f>(H14/H5)</f>
        <v>#DIV/0!</v>
      </c>
      <c r="J14" s="1064"/>
      <c r="L14" s="79" t="s">
        <v>551</v>
      </c>
      <c r="M14" s="751"/>
      <c r="N14" s="1063" t="e">
        <f>(M14/M5)</f>
        <v>#DIV/0!</v>
      </c>
      <c r="O14" s="1064"/>
    </row>
    <row r="15" spans="2:15" ht="30" customHeight="1" thickBot="1" x14ac:dyDescent="0.4">
      <c r="B15" s="755" t="s">
        <v>877</v>
      </c>
      <c r="C15" s="756"/>
      <c r="D15" s="83"/>
      <c r="E15" s="83"/>
      <c r="G15" s="755" t="s">
        <v>877</v>
      </c>
      <c r="H15" s="756"/>
      <c r="I15" s="83"/>
      <c r="J15" s="83"/>
      <c r="L15" s="755" t="s">
        <v>877</v>
      </c>
      <c r="M15" s="756"/>
      <c r="N15" s="83"/>
      <c r="O15" s="83"/>
    </row>
    <row r="16" spans="2:15" ht="36" customHeight="1" thickBot="1" x14ac:dyDescent="0.4">
      <c r="B16" s="758" t="s">
        <v>557</v>
      </c>
      <c r="C16" s="752"/>
      <c r="D16" s="83"/>
      <c r="E16" s="82"/>
      <c r="G16" s="758" t="s">
        <v>557</v>
      </c>
      <c r="H16" s="752"/>
      <c r="I16" s="83"/>
      <c r="J16" s="82"/>
      <c r="L16" s="758" t="s">
        <v>557</v>
      </c>
      <c r="M16" s="752"/>
      <c r="N16" s="83"/>
      <c r="O16" s="82"/>
    </row>
    <row r="17" spans="2:15" ht="16" customHeight="1" x14ac:dyDescent="0.35">
      <c r="B17" s="1060" t="s">
        <v>558</v>
      </c>
      <c r="C17" s="1053"/>
      <c r="D17" s="91" t="s">
        <v>567</v>
      </c>
      <c r="E17" s="82"/>
      <c r="G17" s="1060" t="s">
        <v>558</v>
      </c>
      <c r="H17" s="1053"/>
      <c r="I17" s="91" t="s">
        <v>567</v>
      </c>
      <c r="J17" s="82"/>
      <c r="L17" s="1060" t="s">
        <v>558</v>
      </c>
      <c r="M17" s="1053"/>
      <c r="N17" s="91" t="s">
        <v>567</v>
      </c>
      <c r="O17" s="82"/>
    </row>
    <row r="18" spans="2:15" ht="16" customHeight="1" x14ac:dyDescent="0.35">
      <c r="B18" s="88" t="s">
        <v>559</v>
      </c>
      <c r="C18" s="86"/>
      <c r="D18" s="91" t="s">
        <v>568</v>
      </c>
      <c r="E18" s="82"/>
      <c r="G18" s="88" t="s">
        <v>559</v>
      </c>
      <c r="H18" s="86"/>
      <c r="I18" s="91" t="s">
        <v>568</v>
      </c>
      <c r="J18" s="82"/>
      <c r="L18" s="88" t="s">
        <v>559</v>
      </c>
      <c r="M18" s="86"/>
      <c r="N18" s="91" t="s">
        <v>568</v>
      </c>
      <c r="O18" s="82"/>
    </row>
    <row r="19" spans="2:15" ht="16" customHeight="1" x14ac:dyDescent="0.35">
      <c r="B19" s="88" t="s">
        <v>560</v>
      </c>
      <c r="C19" s="86"/>
      <c r="D19" s="83"/>
      <c r="E19" s="82"/>
      <c r="G19" s="88" t="s">
        <v>560</v>
      </c>
      <c r="H19" s="86"/>
      <c r="I19" s="83"/>
      <c r="J19" s="82"/>
      <c r="L19" s="88" t="s">
        <v>560</v>
      </c>
      <c r="M19" s="86"/>
      <c r="N19" s="83"/>
      <c r="O19" s="82"/>
    </row>
    <row r="20" spans="2:15" ht="16" customHeight="1" x14ac:dyDescent="0.35">
      <c r="B20" s="88" t="s">
        <v>561</v>
      </c>
      <c r="C20" s="86"/>
      <c r="D20" s="83"/>
      <c r="E20" s="82"/>
      <c r="G20" s="88" t="s">
        <v>561</v>
      </c>
      <c r="H20" s="86"/>
      <c r="I20" s="83"/>
      <c r="J20" s="82"/>
      <c r="L20" s="88" t="s">
        <v>561</v>
      </c>
      <c r="M20" s="86"/>
      <c r="N20" s="83"/>
      <c r="O20" s="82"/>
    </row>
    <row r="21" spans="2:15" ht="16" customHeight="1" thickBot="1" x14ac:dyDescent="0.4">
      <c r="B21" s="89" t="s">
        <v>562</v>
      </c>
      <c r="C21" s="87"/>
      <c r="D21" s="83"/>
      <c r="E21" s="82"/>
      <c r="G21" s="89" t="s">
        <v>562</v>
      </c>
      <c r="H21" s="87"/>
      <c r="I21" s="83"/>
      <c r="J21" s="82"/>
      <c r="L21" s="89" t="s">
        <v>562</v>
      </c>
      <c r="M21" s="87"/>
      <c r="N21" s="83"/>
      <c r="O21" s="82"/>
    </row>
    <row r="22" spans="2:15" x14ac:dyDescent="0.35">
      <c r="B22" s="1060" t="s">
        <v>552</v>
      </c>
      <c r="C22" s="1053"/>
      <c r="D22" s="759" t="s">
        <v>878</v>
      </c>
      <c r="G22" s="1060" t="s">
        <v>552</v>
      </c>
      <c r="H22" s="1053"/>
      <c r="I22" s="84"/>
      <c r="L22" s="1060" t="s">
        <v>552</v>
      </c>
      <c r="M22" s="1053"/>
    </row>
    <row r="23" spans="2:15" x14ac:dyDescent="0.35">
      <c r="B23" s="84" t="s">
        <v>554</v>
      </c>
      <c r="C23" s="753"/>
      <c r="D23" s="759" t="s">
        <v>879</v>
      </c>
      <c r="G23" s="84" t="s">
        <v>554</v>
      </c>
      <c r="H23" s="753"/>
      <c r="L23" s="84" t="s">
        <v>554</v>
      </c>
      <c r="M23" s="753"/>
    </row>
    <row r="24" spans="2:15" x14ac:dyDescent="0.35">
      <c r="B24" s="84" t="s">
        <v>553</v>
      </c>
      <c r="C24" s="753"/>
      <c r="G24" s="84" t="s">
        <v>553</v>
      </c>
      <c r="H24" s="753"/>
      <c r="L24" s="84" t="s">
        <v>553</v>
      </c>
      <c r="M24" s="753"/>
    </row>
    <row r="25" spans="2:15" x14ac:dyDescent="0.35">
      <c r="B25" s="84" t="s">
        <v>555</v>
      </c>
      <c r="C25" s="753"/>
      <c r="G25" s="84" t="s">
        <v>555</v>
      </c>
      <c r="H25" s="753"/>
      <c r="L25" s="84" t="s">
        <v>555</v>
      </c>
      <c r="M25" s="753"/>
    </row>
    <row r="26" spans="2:15" x14ac:dyDescent="0.35">
      <c r="B26" s="84" t="s">
        <v>556</v>
      </c>
      <c r="C26" s="753"/>
      <c r="G26" s="84" t="s">
        <v>556</v>
      </c>
      <c r="H26" s="753"/>
      <c r="L26" s="84" t="s">
        <v>556</v>
      </c>
      <c r="M26" s="753"/>
    </row>
    <row r="27" spans="2:15" ht="15" thickBot="1" x14ac:dyDescent="0.4">
      <c r="B27" s="85" t="s">
        <v>563</v>
      </c>
      <c r="C27" s="754"/>
      <c r="G27" s="85" t="s">
        <v>563</v>
      </c>
      <c r="H27" s="754"/>
      <c r="L27" s="85" t="s">
        <v>563</v>
      </c>
      <c r="M27" s="754"/>
    </row>
    <row r="30" spans="2:15" ht="15" thickBot="1" x14ac:dyDescent="0.4"/>
    <row r="31" spans="2:15" x14ac:dyDescent="0.35">
      <c r="B31" s="76" t="s">
        <v>882</v>
      </c>
      <c r="C31" s="757"/>
      <c r="D31" s="1039"/>
      <c r="E31" s="1040"/>
      <c r="G31" s="76" t="s">
        <v>882</v>
      </c>
      <c r="H31" s="757"/>
      <c r="I31" s="1039"/>
      <c r="J31" s="1040"/>
      <c r="L31" s="76" t="s">
        <v>882</v>
      </c>
      <c r="M31" s="757"/>
      <c r="N31" s="1039"/>
      <c r="O31" s="1040"/>
    </row>
    <row r="32" spans="2:15" x14ac:dyDescent="0.35">
      <c r="B32" s="77" t="s">
        <v>883</v>
      </c>
      <c r="C32" s="747"/>
      <c r="D32" s="1041"/>
      <c r="E32" s="1042"/>
      <c r="G32" s="77" t="s">
        <v>883</v>
      </c>
      <c r="H32" s="747"/>
      <c r="I32" s="1041"/>
      <c r="J32" s="1042"/>
      <c r="L32" s="77" t="s">
        <v>883</v>
      </c>
      <c r="M32" s="747"/>
      <c r="N32" s="1041"/>
      <c r="O32" s="1042"/>
    </row>
    <row r="33" spans="2:15" x14ac:dyDescent="0.35">
      <c r="B33" s="77" t="s">
        <v>884</v>
      </c>
      <c r="C33" s="747"/>
      <c r="D33" s="1041"/>
      <c r="E33" s="1042"/>
      <c r="G33" s="77" t="s">
        <v>884</v>
      </c>
      <c r="H33" s="747"/>
      <c r="I33" s="1041"/>
      <c r="J33" s="1042"/>
      <c r="L33" s="77" t="s">
        <v>884</v>
      </c>
      <c r="M33" s="747"/>
      <c r="N33" s="1041"/>
      <c r="O33" s="1042"/>
    </row>
    <row r="34" spans="2:15" ht="16.5" x14ac:dyDescent="0.35">
      <c r="B34" s="77" t="s">
        <v>885</v>
      </c>
      <c r="C34" s="747"/>
      <c r="D34" s="1041"/>
      <c r="E34" s="1042"/>
      <c r="G34" s="77" t="s">
        <v>885</v>
      </c>
      <c r="H34" s="747"/>
      <c r="I34" s="1041"/>
      <c r="J34" s="1042"/>
      <c r="L34" s="77" t="s">
        <v>885</v>
      </c>
      <c r="M34" s="747"/>
      <c r="N34" s="1041"/>
      <c r="O34" s="1042"/>
    </row>
    <row r="35" spans="2:15" ht="16.5" x14ac:dyDescent="0.35">
      <c r="B35" s="78" t="s">
        <v>886</v>
      </c>
      <c r="C35" s="748"/>
      <c r="D35" s="1041"/>
      <c r="E35" s="1042"/>
      <c r="G35" s="78" t="s">
        <v>887</v>
      </c>
      <c r="H35" s="748"/>
      <c r="I35" s="1041"/>
      <c r="J35" s="1042"/>
      <c r="L35" s="78" t="s">
        <v>887</v>
      </c>
      <c r="M35" s="748"/>
      <c r="N35" s="1041"/>
      <c r="O35" s="1042"/>
    </row>
    <row r="36" spans="2:15" ht="17" thickBot="1" x14ac:dyDescent="0.4">
      <c r="B36" s="79" t="s">
        <v>888</v>
      </c>
      <c r="C36" s="749"/>
      <c r="D36" s="1043"/>
      <c r="E36" s="1044"/>
      <c r="G36" s="79" t="s">
        <v>888</v>
      </c>
      <c r="H36" s="749"/>
      <c r="I36" s="1043"/>
      <c r="J36" s="1044"/>
      <c r="L36" s="79" t="s">
        <v>888</v>
      </c>
      <c r="M36" s="749"/>
      <c r="N36" s="1043"/>
      <c r="O36" s="1044"/>
    </row>
    <row r="37" spans="2:15" x14ac:dyDescent="0.35">
      <c r="B37" s="1045" t="s">
        <v>564</v>
      </c>
      <c r="C37" s="1046"/>
      <c r="D37" s="80" t="s">
        <v>547</v>
      </c>
      <c r="E37" s="81" t="s">
        <v>548</v>
      </c>
      <c r="G37" s="1045" t="s">
        <v>564</v>
      </c>
      <c r="H37" s="1046"/>
      <c r="I37" s="80" t="s">
        <v>547</v>
      </c>
      <c r="J37" s="81" t="s">
        <v>548</v>
      </c>
      <c r="L37" s="1045" t="s">
        <v>564</v>
      </c>
      <c r="M37" s="1046"/>
      <c r="N37" s="80" t="s">
        <v>547</v>
      </c>
      <c r="O37" s="81" t="s">
        <v>548</v>
      </c>
    </row>
    <row r="38" spans="2:15" ht="18" customHeight="1" x14ac:dyDescent="0.35">
      <c r="B38" s="90" t="s">
        <v>566</v>
      </c>
      <c r="C38" s="92"/>
      <c r="D38" s="1047" t="e">
        <f>(C39*60)/C36</f>
        <v>#DIV/0!</v>
      </c>
      <c r="E38" s="1049" t="e">
        <f>C39/C35</f>
        <v>#DIV/0!</v>
      </c>
      <c r="G38" s="90" t="s">
        <v>566</v>
      </c>
      <c r="H38" s="92"/>
      <c r="I38" s="1047" t="e">
        <f>(H39*60)/H36</f>
        <v>#DIV/0!</v>
      </c>
      <c r="J38" s="1049" t="e">
        <f>H39/H35</f>
        <v>#DIV/0!</v>
      </c>
      <c r="L38" s="90" t="s">
        <v>566</v>
      </c>
      <c r="M38" s="92"/>
      <c r="N38" s="1047" t="e">
        <f>(M39*60)/M36</f>
        <v>#DIV/0!</v>
      </c>
      <c r="O38" s="1049" t="e">
        <f>M39/M35</f>
        <v>#DIV/0!</v>
      </c>
    </row>
    <row r="39" spans="2:15" ht="18" customHeight="1" thickBot="1" x14ac:dyDescent="0.5">
      <c r="B39" s="79" t="s">
        <v>549</v>
      </c>
      <c r="C39" s="750"/>
      <c r="D39" s="1048"/>
      <c r="E39" s="1050"/>
      <c r="G39" s="79" t="s">
        <v>549</v>
      </c>
      <c r="H39" s="750"/>
      <c r="I39" s="1048"/>
      <c r="J39" s="1050"/>
      <c r="L39" s="79" t="s">
        <v>549</v>
      </c>
      <c r="M39" s="750"/>
      <c r="N39" s="1048"/>
      <c r="O39" s="1050"/>
    </row>
    <row r="40" spans="2:15" ht="18" customHeight="1" x14ac:dyDescent="0.35">
      <c r="B40" s="1045" t="s">
        <v>565</v>
      </c>
      <c r="C40" s="1051"/>
      <c r="D40" s="1052" t="s">
        <v>880</v>
      </c>
      <c r="E40" s="1053"/>
      <c r="G40" s="1045" t="s">
        <v>565</v>
      </c>
      <c r="H40" s="1051"/>
      <c r="I40" s="1052" t="s">
        <v>880</v>
      </c>
      <c r="J40" s="1053"/>
      <c r="L40" s="1045" t="s">
        <v>565</v>
      </c>
      <c r="M40" s="1051"/>
      <c r="N40" s="1052" t="s">
        <v>880</v>
      </c>
      <c r="O40" s="1053"/>
    </row>
    <row r="41" spans="2:15" ht="18" customHeight="1" x14ac:dyDescent="0.45">
      <c r="B41" s="77" t="s">
        <v>550</v>
      </c>
      <c r="C41" s="747"/>
      <c r="D41" s="1054" t="e">
        <f>(C41/C34)</f>
        <v>#DIV/0!</v>
      </c>
      <c r="E41" s="1055"/>
      <c r="G41" s="77" t="s">
        <v>550</v>
      </c>
      <c r="H41" s="747"/>
      <c r="I41" s="1054" t="e">
        <f>(H41/H34)</f>
        <v>#DIV/0!</v>
      </c>
      <c r="J41" s="1055"/>
      <c r="L41" s="77" t="s">
        <v>550</v>
      </c>
      <c r="M41" s="747"/>
      <c r="N41" s="1054" t="e">
        <f>(M41/M34)</f>
        <v>#DIV/0!</v>
      </c>
      <c r="O41" s="1055"/>
    </row>
    <row r="42" spans="2:15" ht="18" customHeight="1" x14ac:dyDescent="0.35">
      <c r="B42" s="1056"/>
      <c r="C42" s="1057"/>
      <c r="D42" s="1058" t="s">
        <v>881</v>
      </c>
      <c r="E42" s="1059"/>
      <c r="G42" s="1056"/>
      <c r="H42" s="1057"/>
      <c r="I42" s="1058" t="s">
        <v>881</v>
      </c>
      <c r="J42" s="1059"/>
      <c r="L42" s="1056"/>
      <c r="M42" s="1057"/>
      <c r="N42" s="1058" t="s">
        <v>881</v>
      </c>
      <c r="O42" s="1059"/>
    </row>
    <row r="43" spans="2:15" ht="18" customHeight="1" thickBot="1" x14ac:dyDescent="0.5">
      <c r="B43" s="79" t="s">
        <v>551</v>
      </c>
      <c r="C43" s="751"/>
      <c r="D43" s="1061" t="e">
        <f>(C43/C34)</f>
        <v>#DIV/0!</v>
      </c>
      <c r="E43" s="1062"/>
      <c r="G43" s="79" t="s">
        <v>551</v>
      </c>
      <c r="H43" s="749"/>
      <c r="I43" s="1063" t="e">
        <f>(H43/H34)</f>
        <v>#DIV/0!</v>
      </c>
      <c r="J43" s="1064"/>
      <c r="L43" s="79" t="s">
        <v>551</v>
      </c>
      <c r="M43" s="751"/>
      <c r="N43" s="1063" t="e">
        <f>(M43/M34)</f>
        <v>#DIV/0!</v>
      </c>
      <c r="O43" s="1064"/>
    </row>
    <row r="44" spans="2:15" ht="30" customHeight="1" thickBot="1" x14ac:dyDescent="0.4">
      <c r="B44" s="755" t="s">
        <v>877</v>
      </c>
      <c r="C44" s="756"/>
      <c r="D44" s="83"/>
      <c r="E44" s="83"/>
      <c r="G44" s="755" t="s">
        <v>877</v>
      </c>
      <c r="H44" s="756"/>
      <c r="I44" s="83"/>
      <c r="J44" s="83"/>
      <c r="L44" s="755" t="s">
        <v>877</v>
      </c>
      <c r="M44" s="756"/>
      <c r="N44" s="83"/>
      <c r="O44" s="83"/>
    </row>
    <row r="45" spans="2:15" ht="36" customHeight="1" thickBot="1" x14ac:dyDescent="0.4">
      <c r="B45" s="758" t="s">
        <v>557</v>
      </c>
      <c r="C45" s="752"/>
      <c r="D45" s="83"/>
      <c r="E45" s="82"/>
      <c r="G45" s="758" t="s">
        <v>557</v>
      </c>
      <c r="H45" s="752"/>
      <c r="I45" s="83"/>
      <c r="J45" s="82"/>
      <c r="L45" s="758" t="s">
        <v>557</v>
      </c>
      <c r="M45" s="752"/>
      <c r="N45" s="83"/>
      <c r="O45" s="82"/>
    </row>
    <row r="46" spans="2:15" ht="16" customHeight="1" x14ac:dyDescent="0.35">
      <c r="B46" s="1060" t="s">
        <v>558</v>
      </c>
      <c r="C46" s="1053"/>
      <c r="D46" s="91" t="s">
        <v>567</v>
      </c>
      <c r="E46" s="82"/>
      <c r="G46" s="1060" t="s">
        <v>558</v>
      </c>
      <c r="H46" s="1053"/>
      <c r="I46" s="91" t="s">
        <v>567</v>
      </c>
      <c r="J46" s="82"/>
      <c r="L46" s="1060" t="s">
        <v>558</v>
      </c>
      <c r="M46" s="1053"/>
      <c r="N46" s="91" t="s">
        <v>567</v>
      </c>
      <c r="O46" s="82"/>
    </row>
    <row r="47" spans="2:15" ht="16" customHeight="1" x14ac:dyDescent="0.35">
      <c r="B47" s="88" t="s">
        <v>559</v>
      </c>
      <c r="C47" s="86"/>
      <c r="D47" s="91" t="s">
        <v>568</v>
      </c>
      <c r="E47" s="82"/>
      <c r="G47" s="88" t="s">
        <v>559</v>
      </c>
      <c r="H47" s="86"/>
      <c r="I47" s="91" t="s">
        <v>568</v>
      </c>
      <c r="J47" s="82"/>
      <c r="L47" s="88" t="s">
        <v>559</v>
      </c>
      <c r="M47" s="86"/>
      <c r="N47" s="91" t="s">
        <v>568</v>
      </c>
      <c r="O47" s="82"/>
    </row>
    <row r="48" spans="2:15" ht="16" customHeight="1" x14ac:dyDescent="0.35">
      <c r="B48" s="88" t="s">
        <v>560</v>
      </c>
      <c r="C48" s="86"/>
      <c r="D48" s="83"/>
      <c r="E48" s="82"/>
      <c r="G48" s="88" t="s">
        <v>560</v>
      </c>
      <c r="H48" s="86"/>
      <c r="I48" s="83"/>
      <c r="J48" s="82"/>
      <c r="L48" s="88" t="s">
        <v>560</v>
      </c>
      <c r="M48" s="86"/>
      <c r="N48" s="83"/>
      <c r="O48" s="82"/>
    </row>
    <row r="49" spans="2:15" ht="16" customHeight="1" x14ac:dyDescent="0.35">
      <c r="B49" s="88" t="s">
        <v>561</v>
      </c>
      <c r="C49" s="86"/>
      <c r="D49" s="83"/>
      <c r="E49" s="82"/>
      <c r="G49" s="88" t="s">
        <v>561</v>
      </c>
      <c r="H49" s="86"/>
      <c r="I49" s="83"/>
      <c r="J49" s="82"/>
      <c r="L49" s="88" t="s">
        <v>561</v>
      </c>
      <c r="M49" s="86"/>
      <c r="N49" s="83"/>
      <c r="O49" s="82"/>
    </row>
    <row r="50" spans="2:15" ht="16" customHeight="1" thickBot="1" x14ac:dyDescent="0.4">
      <c r="B50" s="89" t="s">
        <v>562</v>
      </c>
      <c r="C50" s="87"/>
      <c r="D50" s="83"/>
      <c r="E50" s="82"/>
      <c r="G50" s="89" t="s">
        <v>562</v>
      </c>
      <c r="H50" s="87"/>
      <c r="I50" s="83"/>
      <c r="J50" s="82"/>
      <c r="L50" s="89" t="s">
        <v>562</v>
      </c>
      <c r="M50" s="87"/>
      <c r="N50" s="83"/>
      <c r="O50" s="82"/>
    </row>
    <row r="51" spans="2:15" x14ac:dyDescent="0.35">
      <c r="B51" s="1060" t="s">
        <v>552</v>
      </c>
      <c r="C51" s="1053"/>
      <c r="D51" s="759" t="s">
        <v>878</v>
      </c>
      <c r="G51" s="1060" t="s">
        <v>552</v>
      </c>
      <c r="H51" s="1053"/>
      <c r="I51" s="84"/>
      <c r="L51" s="1060" t="s">
        <v>552</v>
      </c>
      <c r="M51" s="1053"/>
    </row>
    <row r="52" spans="2:15" x14ac:dyDescent="0.35">
      <c r="B52" s="84" t="s">
        <v>554</v>
      </c>
      <c r="C52" s="753"/>
      <c r="D52" s="759" t="s">
        <v>879</v>
      </c>
      <c r="G52" s="84" t="s">
        <v>554</v>
      </c>
      <c r="H52" s="753"/>
      <c r="L52" s="84" t="s">
        <v>554</v>
      </c>
      <c r="M52" s="753"/>
    </row>
    <row r="53" spans="2:15" x14ac:dyDescent="0.35">
      <c r="B53" s="84" t="s">
        <v>553</v>
      </c>
      <c r="C53" s="753"/>
      <c r="G53" s="84" t="s">
        <v>553</v>
      </c>
      <c r="H53" s="753"/>
      <c r="L53" s="84" t="s">
        <v>553</v>
      </c>
      <c r="M53" s="753"/>
    </row>
    <row r="54" spans="2:15" x14ac:dyDescent="0.35">
      <c r="B54" s="84" t="s">
        <v>555</v>
      </c>
      <c r="C54" s="753"/>
      <c r="G54" s="84" t="s">
        <v>555</v>
      </c>
      <c r="H54" s="753"/>
      <c r="L54" s="84" t="s">
        <v>555</v>
      </c>
      <c r="M54" s="753"/>
    </row>
    <row r="55" spans="2:15" x14ac:dyDescent="0.35">
      <c r="B55" s="84" t="s">
        <v>556</v>
      </c>
      <c r="C55" s="753"/>
      <c r="G55" s="84" t="s">
        <v>556</v>
      </c>
      <c r="H55" s="753"/>
      <c r="L55" s="84" t="s">
        <v>556</v>
      </c>
      <c r="M55" s="753"/>
    </row>
    <row r="56" spans="2:15" ht="15" thickBot="1" x14ac:dyDescent="0.4">
      <c r="B56" s="85" t="s">
        <v>563</v>
      </c>
      <c r="C56" s="754"/>
      <c r="G56" s="85" t="s">
        <v>563</v>
      </c>
      <c r="H56" s="754"/>
      <c r="L56" s="85" t="s">
        <v>563</v>
      </c>
      <c r="M56" s="754"/>
    </row>
    <row r="59" spans="2:15" ht="15" thickBot="1" x14ac:dyDescent="0.4"/>
    <row r="60" spans="2:15" x14ac:dyDescent="0.35">
      <c r="B60" s="76" t="s">
        <v>882</v>
      </c>
      <c r="C60" s="757"/>
      <c r="D60" s="1039"/>
      <c r="E60" s="1040"/>
      <c r="G60" s="76" t="s">
        <v>882</v>
      </c>
      <c r="H60" s="757"/>
      <c r="I60" s="1039"/>
      <c r="J60" s="1040"/>
      <c r="L60" s="76" t="s">
        <v>882</v>
      </c>
      <c r="M60" s="757"/>
      <c r="N60" s="1039"/>
      <c r="O60" s="1040"/>
    </row>
    <row r="61" spans="2:15" x14ac:dyDescent="0.35">
      <c r="B61" s="77" t="s">
        <v>883</v>
      </c>
      <c r="C61" s="747"/>
      <c r="D61" s="1041"/>
      <c r="E61" s="1042"/>
      <c r="G61" s="77" t="s">
        <v>883</v>
      </c>
      <c r="H61" s="747"/>
      <c r="I61" s="1041"/>
      <c r="J61" s="1042"/>
      <c r="L61" s="77" t="s">
        <v>883</v>
      </c>
      <c r="M61" s="747"/>
      <c r="N61" s="1041"/>
      <c r="O61" s="1042"/>
    </row>
    <row r="62" spans="2:15" x14ac:dyDescent="0.35">
      <c r="B62" s="77" t="s">
        <v>884</v>
      </c>
      <c r="C62" s="747"/>
      <c r="D62" s="1041"/>
      <c r="E62" s="1042"/>
      <c r="G62" s="77" t="s">
        <v>884</v>
      </c>
      <c r="H62" s="747"/>
      <c r="I62" s="1041"/>
      <c r="J62" s="1042"/>
      <c r="L62" s="77" t="s">
        <v>884</v>
      </c>
      <c r="M62" s="747"/>
      <c r="N62" s="1041"/>
      <c r="O62" s="1042"/>
    </row>
    <row r="63" spans="2:15" ht="16.5" x14ac:dyDescent="0.35">
      <c r="B63" s="77" t="s">
        <v>885</v>
      </c>
      <c r="C63" s="747"/>
      <c r="D63" s="1041"/>
      <c r="E63" s="1042"/>
      <c r="G63" s="77" t="s">
        <v>885</v>
      </c>
      <c r="H63" s="747"/>
      <c r="I63" s="1041"/>
      <c r="J63" s="1042"/>
      <c r="L63" s="77" t="s">
        <v>885</v>
      </c>
      <c r="M63" s="747"/>
      <c r="N63" s="1041"/>
      <c r="O63" s="1042"/>
    </row>
    <row r="64" spans="2:15" ht="16.5" x14ac:dyDescent="0.35">
      <c r="B64" s="78" t="s">
        <v>886</v>
      </c>
      <c r="C64" s="748"/>
      <c r="D64" s="1041"/>
      <c r="E64" s="1042"/>
      <c r="G64" s="78" t="s">
        <v>887</v>
      </c>
      <c r="H64" s="748"/>
      <c r="I64" s="1041"/>
      <c r="J64" s="1042"/>
      <c r="L64" s="78" t="s">
        <v>887</v>
      </c>
      <c r="M64" s="748"/>
      <c r="N64" s="1041"/>
      <c r="O64" s="1042"/>
    </row>
    <row r="65" spans="2:15" ht="17" thickBot="1" x14ac:dyDescent="0.4">
      <c r="B65" s="79" t="s">
        <v>888</v>
      </c>
      <c r="C65" s="749"/>
      <c r="D65" s="1043"/>
      <c r="E65" s="1044"/>
      <c r="G65" s="79" t="s">
        <v>888</v>
      </c>
      <c r="H65" s="749"/>
      <c r="I65" s="1043"/>
      <c r="J65" s="1044"/>
      <c r="L65" s="79" t="s">
        <v>888</v>
      </c>
      <c r="M65" s="749"/>
      <c r="N65" s="1043"/>
      <c r="O65" s="1044"/>
    </row>
    <row r="66" spans="2:15" x14ac:dyDescent="0.35">
      <c r="B66" s="1045" t="s">
        <v>564</v>
      </c>
      <c r="C66" s="1046"/>
      <c r="D66" s="80" t="s">
        <v>547</v>
      </c>
      <c r="E66" s="81" t="s">
        <v>548</v>
      </c>
      <c r="G66" s="1045" t="s">
        <v>564</v>
      </c>
      <c r="H66" s="1046"/>
      <c r="I66" s="80" t="s">
        <v>547</v>
      </c>
      <c r="J66" s="81" t="s">
        <v>548</v>
      </c>
      <c r="L66" s="1045" t="s">
        <v>564</v>
      </c>
      <c r="M66" s="1046"/>
      <c r="N66" s="80" t="s">
        <v>547</v>
      </c>
      <c r="O66" s="81" t="s">
        <v>548</v>
      </c>
    </row>
    <row r="67" spans="2:15" ht="18" customHeight="1" x14ac:dyDescent="0.35">
      <c r="B67" s="90" t="s">
        <v>566</v>
      </c>
      <c r="C67" s="92"/>
      <c r="D67" s="1047" t="e">
        <f>(C68*60)/C65</f>
        <v>#DIV/0!</v>
      </c>
      <c r="E67" s="1049" t="e">
        <f>C68/C64</f>
        <v>#DIV/0!</v>
      </c>
      <c r="G67" s="90" t="s">
        <v>566</v>
      </c>
      <c r="H67" s="92"/>
      <c r="I67" s="1047" t="e">
        <f>(H68*60)/H65</f>
        <v>#DIV/0!</v>
      </c>
      <c r="J67" s="1049" t="e">
        <f>H68/H64</f>
        <v>#DIV/0!</v>
      </c>
      <c r="L67" s="90" t="s">
        <v>566</v>
      </c>
      <c r="M67" s="92"/>
      <c r="N67" s="1047" t="e">
        <f>(M68*60)/M65</f>
        <v>#DIV/0!</v>
      </c>
      <c r="O67" s="1049" t="e">
        <f>M68/M64</f>
        <v>#DIV/0!</v>
      </c>
    </row>
    <row r="68" spans="2:15" ht="18" customHeight="1" thickBot="1" x14ac:dyDescent="0.5">
      <c r="B68" s="79" t="s">
        <v>549</v>
      </c>
      <c r="C68" s="750"/>
      <c r="D68" s="1048"/>
      <c r="E68" s="1050"/>
      <c r="G68" s="79" t="s">
        <v>549</v>
      </c>
      <c r="H68" s="750"/>
      <c r="I68" s="1048"/>
      <c r="J68" s="1050"/>
      <c r="L68" s="79" t="s">
        <v>549</v>
      </c>
      <c r="M68" s="750"/>
      <c r="N68" s="1048"/>
      <c r="O68" s="1050"/>
    </row>
    <row r="69" spans="2:15" ht="18" customHeight="1" x14ac:dyDescent="0.35">
      <c r="B69" s="1045" t="s">
        <v>565</v>
      </c>
      <c r="C69" s="1051"/>
      <c r="D69" s="1052" t="s">
        <v>880</v>
      </c>
      <c r="E69" s="1053"/>
      <c r="G69" s="1045" t="s">
        <v>565</v>
      </c>
      <c r="H69" s="1051"/>
      <c r="I69" s="1052" t="s">
        <v>880</v>
      </c>
      <c r="J69" s="1053"/>
      <c r="L69" s="1045" t="s">
        <v>565</v>
      </c>
      <c r="M69" s="1051"/>
      <c r="N69" s="1052" t="s">
        <v>880</v>
      </c>
      <c r="O69" s="1053"/>
    </row>
    <row r="70" spans="2:15" ht="18" customHeight="1" x14ac:dyDescent="0.45">
      <c r="B70" s="77" t="s">
        <v>550</v>
      </c>
      <c r="C70" s="747"/>
      <c r="D70" s="1054" t="e">
        <f>(C70/C63)</f>
        <v>#DIV/0!</v>
      </c>
      <c r="E70" s="1055"/>
      <c r="G70" s="77" t="s">
        <v>550</v>
      </c>
      <c r="H70" s="747"/>
      <c r="I70" s="1054" t="e">
        <f>(H70/H63)</f>
        <v>#DIV/0!</v>
      </c>
      <c r="J70" s="1055"/>
      <c r="L70" s="77" t="s">
        <v>550</v>
      </c>
      <c r="M70" s="747"/>
      <c r="N70" s="1054" t="e">
        <f>(M70/M63)</f>
        <v>#DIV/0!</v>
      </c>
      <c r="O70" s="1055"/>
    </row>
    <row r="71" spans="2:15" ht="18" customHeight="1" x14ac:dyDescent="0.35">
      <c r="B71" s="1056"/>
      <c r="C71" s="1057"/>
      <c r="D71" s="1058" t="s">
        <v>881</v>
      </c>
      <c r="E71" s="1059"/>
      <c r="G71" s="1056"/>
      <c r="H71" s="1057"/>
      <c r="I71" s="1058" t="s">
        <v>881</v>
      </c>
      <c r="J71" s="1059"/>
      <c r="L71" s="1056"/>
      <c r="M71" s="1057"/>
      <c r="N71" s="1058" t="s">
        <v>881</v>
      </c>
      <c r="O71" s="1059"/>
    </row>
    <row r="72" spans="2:15" ht="18" customHeight="1" thickBot="1" x14ac:dyDescent="0.5">
      <c r="B72" s="79" t="s">
        <v>551</v>
      </c>
      <c r="C72" s="751"/>
      <c r="D72" s="1061" t="e">
        <f>(C72/C63)</f>
        <v>#DIV/0!</v>
      </c>
      <c r="E72" s="1062"/>
      <c r="G72" s="79" t="s">
        <v>551</v>
      </c>
      <c r="H72" s="749"/>
      <c r="I72" s="1063" t="e">
        <f>(H72/H63)</f>
        <v>#DIV/0!</v>
      </c>
      <c r="J72" s="1064"/>
      <c r="L72" s="79" t="s">
        <v>551</v>
      </c>
      <c r="M72" s="751"/>
      <c r="N72" s="1063" t="e">
        <f>(M72/M63)</f>
        <v>#DIV/0!</v>
      </c>
      <c r="O72" s="1064"/>
    </row>
    <row r="73" spans="2:15" ht="30" customHeight="1" thickBot="1" x14ac:dyDescent="0.4">
      <c r="B73" s="755" t="s">
        <v>877</v>
      </c>
      <c r="C73" s="756"/>
      <c r="D73" s="83"/>
      <c r="E73" s="83"/>
      <c r="G73" s="755" t="s">
        <v>877</v>
      </c>
      <c r="H73" s="756"/>
      <c r="I73" s="83"/>
      <c r="J73" s="83"/>
      <c r="L73" s="755" t="s">
        <v>877</v>
      </c>
      <c r="M73" s="756"/>
      <c r="N73" s="83"/>
      <c r="O73" s="83"/>
    </row>
    <row r="74" spans="2:15" ht="36" customHeight="1" thickBot="1" x14ac:dyDescent="0.4">
      <c r="B74" s="758" t="s">
        <v>557</v>
      </c>
      <c r="C74" s="752"/>
      <c r="D74" s="83"/>
      <c r="E74" s="82"/>
      <c r="G74" s="758" t="s">
        <v>557</v>
      </c>
      <c r="H74" s="752"/>
      <c r="I74" s="83"/>
      <c r="J74" s="82"/>
      <c r="L74" s="758" t="s">
        <v>557</v>
      </c>
      <c r="M74" s="752"/>
      <c r="N74" s="83"/>
      <c r="O74" s="82"/>
    </row>
    <row r="75" spans="2:15" ht="16" customHeight="1" x14ac:dyDescent="0.35">
      <c r="B75" s="1060" t="s">
        <v>558</v>
      </c>
      <c r="C75" s="1053"/>
      <c r="D75" s="91" t="s">
        <v>567</v>
      </c>
      <c r="E75" s="82"/>
      <c r="G75" s="1060" t="s">
        <v>558</v>
      </c>
      <c r="H75" s="1053"/>
      <c r="I75" s="91" t="s">
        <v>567</v>
      </c>
      <c r="J75" s="82"/>
      <c r="L75" s="1060" t="s">
        <v>558</v>
      </c>
      <c r="M75" s="1053"/>
      <c r="N75" s="91" t="s">
        <v>567</v>
      </c>
      <c r="O75" s="82"/>
    </row>
    <row r="76" spans="2:15" ht="16" customHeight="1" x14ac:dyDescent="0.35">
      <c r="B76" s="88" t="s">
        <v>559</v>
      </c>
      <c r="C76" s="86"/>
      <c r="D76" s="91" t="s">
        <v>568</v>
      </c>
      <c r="E76" s="82"/>
      <c r="G76" s="88" t="s">
        <v>559</v>
      </c>
      <c r="H76" s="86"/>
      <c r="I76" s="91" t="s">
        <v>568</v>
      </c>
      <c r="J76" s="82"/>
      <c r="L76" s="88" t="s">
        <v>559</v>
      </c>
      <c r="M76" s="86"/>
      <c r="N76" s="91" t="s">
        <v>568</v>
      </c>
      <c r="O76" s="82"/>
    </row>
    <row r="77" spans="2:15" ht="16" customHeight="1" x14ac:dyDescent="0.35">
      <c r="B77" s="88" t="s">
        <v>560</v>
      </c>
      <c r="C77" s="86"/>
      <c r="D77" s="83"/>
      <c r="E77" s="82"/>
      <c r="G77" s="88" t="s">
        <v>560</v>
      </c>
      <c r="H77" s="86"/>
      <c r="I77" s="83"/>
      <c r="J77" s="82"/>
      <c r="L77" s="88" t="s">
        <v>560</v>
      </c>
      <c r="M77" s="86"/>
      <c r="N77" s="83"/>
      <c r="O77" s="82"/>
    </row>
    <row r="78" spans="2:15" ht="16" customHeight="1" x14ac:dyDescent="0.35">
      <c r="B78" s="88" t="s">
        <v>561</v>
      </c>
      <c r="C78" s="86"/>
      <c r="D78" s="83"/>
      <c r="E78" s="82"/>
      <c r="G78" s="88" t="s">
        <v>561</v>
      </c>
      <c r="H78" s="86"/>
      <c r="I78" s="83"/>
      <c r="J78" s="82"/>
      <c r="L78" s="88" t="s">
        <v>561</v>
      </c>
      <c r="M78" s="86"/>
      <c r="N78" s="83"/>
      <c r="O78" s="82"/>
    </row>
    <row r="79" spans="2:15" ht="16" customHeight="1" thickBot="1" x14ac:dyDescent="0.4">
      <c r="B79" s="89" t="s">
        <v>562</v>
      </c>
      <c r="C79" s="87"/>
      <c r="D79" s="83"/>
      <c r="E79" s="82"/>
      <c r="G79" s="89" t="s">
        <v>562</v>
      </c>
      <c r="H79" s="87"/>
      <c r="I79" s="83"/>
      <c r="J79" s="82"/>
      <c r="L79" s="89" t="s">
        <v>562</v>
      </c>
      <c r="M79" s="87"/>
      <c r="N79" s="83"/>
      <c r="O79" s="82"/>
    </row>
    <row r="80" spans="2:15" x14ac:dyDescent="0.35">
      <c r="B80" s="1060" t="s">
        <v>552</v>
      </c>
      <c r="C80" s="1053"/>
      <c r="D80" s="759" t="s">
        <v>878</v>
      </c>
      <c r="G80" s="1060" t="s">
        <v>552</v>
      </c>
      <c r="H80" s="1053"/>
      <c r="I80" s="84"/>
      <c r="L80" s="1060" t="s">
        <v>552</v>
      </c>
      <c r="M80" s="1053"/>
    </row>
    <row r="81" spans="2:15" x14ac:dyDescent="0.35">
      <c r="B81" s="84" t="s">
        <v>554</v>
      </c>
      <c r="C81" s="753"/>
      <c r="D81" s="759" t="s">
        <v>879</v>
      </c>
      <c r="G81" s="84" t="s">
        <v>554</v>
      </c>
      <c r="H81" s="753"/>
      <c r="L81" s="84" t="s">
        <v>554</v>
      </c>
      <c r="M81" s="753"/>
    </row>
    <row r="82" spans="2:15" x14ac:dyDescent="0.35">
      <c r="B82" s="84" t="s">
        <v>553</v>
      </c>
      <c r="C82" s="753"/>
      <c r="G82" s="84" t="s">
        <v>553</v>
      </c>
      <c r="H82" s="753"/>
      <c r="L82" s="84" t="s">
        <v>553</v>
      </c>
      <c r="M82" s="753"/>
    </row>
    <row r="83" spans="2:15" x14ac:dyDescent="0.35">
      <c r="B83" s="84" t="s">
        <v>555</v>
      </c>
      <c r="C83" s="753"/>
      <c r="G83" s="84" t="s">
        <v>555</v>
      </c>
      <c r="H83" s="753"/>
      <c r="L83" s="84" t="s">
        <v>555</v>
      </c>
      <c r="M83" s="753"/>
    </row>
    <row r="84" spans="2:15" x14ac:dyDescent="0.35">
      <c r="B84" s="84" t="s">
        <v>556</v>
      </c>
      <c r="C84" s="753"/>
      <c r="G84" s="84" t="s">
        <v>556</v>
      </c>
      <c r="H84" s="753"/>
      <c r="L84" s="84" t="s">
        <v>556</v>
      </c>
      <c r="M84" s="753"/>
    </row>
    <row r="85" spans="2:15" ht="15" thickBot="1" x14ac:dyDescent="0.4">
      <c r="B85" s="85" t="s">
        <v>563</v>
      </c>
      <c r="C85" s="754"/>
      <c r="G85" s="85" t="s">
        <v>563</v>
      </c>
      <c r="H85" s="754"/>
      <c r="L85" s="85" t="s">
        <v>563</v>
      </c>
      <c r="M85" s="754"/>
    </row>
    <row r="88" spans="2:15" ht="15" thickBot="1" x14ac:dyDescent="0.4"/>
    <row r="89" spans="2:15" x14ac:dyDescent="0.35">
      <c r="B89" s="76" t="s">
        <v>882</v>
      </c>
      <c r="C89" s="757"/>
      <c r="D89" s="1039"/>
      <c r="E89" s="1040"/>
      <c r="G89" s="76" t="s">
        <v>882</v>
      </c>
      <c r="H89" s="757"/>
      <c r="I89" s="1039"/>
      <c r="J89" s="1040"/>
      <c r="L89" s="76" t="s">
        <v>882</v>
      </c>
      <c r="M89" s="757"/>
      <c r="N89" s="1039"/>
      <c r="O89" s="1040"/>
    </row>
    <row r="90" spans="2:15" x14ac:dyDescent="0.35">
      <c r="B90" s="77" t="s">
        <v>883</v>
      </c>
      <c r="C90" s="747"/>
      <c r="D90" s="1041"/>
      <c r="E90" s="1042"/>
      <c r="G90" s="77" t="s">
        <v>883</v>
      </c>
      <c r="H90" s="747"/>
      <c r="I90" s="1041"/>
      <c r="J90" s="1042"/>
      <c r="L90" s="77" t="s">
        <v>883</v>
      </c>
      <c r="M90" s="747"/>
      <c r="N90" s="1041"/>
      <c r="O90" s="1042"/>
    </row>
    <row r="91" spans="2:15" x14ac:dyDescent="0.35">
      <c r="B91" s="77" t="s">
        <v>884</v>
      </c>
      <c r="C91" s="747"/>
      <c r="D91" s="1041"/>
      <c r="E91" s="1042"/>
      <c r="G91" s="77" t="s">
        <v>884</v>
      </c>
      <c r="H91" s="747"/>
      <c r="I91" s="1041"/>
      <c r="J91" s="1042"/>
      <c r="L91" s="77" t="s">
        <v>884</v>
      </c>
      <c r="M91" s="747"/>
      <c r="N91" s="1041"/>
      <c r="O91" s="1042"/>
    </row>
    <row r="92" spans="2:15" ht="16.5" x14ac:dyDescent="0.35">
      <c r="B92" s="77" t="s">
        <v>885</v>
      </c>
      <c r="C92" s="747"/>
      <c r="D92" s="1041"/>
      <c r="E92" s="1042"/>
      <c r="G92" s="77" t="s">
        <v>885</v>
      </c>
      <c r="H92" s="747"/>
      <c r="I92" s="1041"/>
      <c r="J92" s="1042"/>
      <c r="L92" s="77" t="s">
        <v>885</v>
      </c>
      <c r="M92" s="747"/>
      <c r="N92" s="1041"/>
      <c r="O92" s="1042"/>
    </row>
    <row r="93" spans="2:15" ht="16.5" x14ac:dyDescent="0.35">
      <c r="B93" s="78" t="s">
        <v>886</v>
      </c>
      <c r="C93" s="748"/>
      <c r="D93" s="1041"/>
      <c r="E93" s="1042"/>
      <c r="G93" s="78" t="s">
        <v>887</v>
      </c>
      <c r="H93" s="748"/>
      <c r="I93" s="1041"/>
      <c r="J93" s="1042"/>
      <c r="L93" s="78" t="s">
        <v>887</v>
      </c>
      <c r="M93" s="748"/>
      <c r="N93" s="1041"/>
      <c r="O93" s="1042"/>
    </row>
    <row r="94" spans="2:15" ht="17" thickBot="1" x14ac:dyDescent="0.4">
      <c r="B94" s="79" t="s">
        <v>888</v>
      </c>
      <c r="C94" s="749"/>
      <c r="D94" s="1043"/>
      <c r="E94" s="1044"/>
      <c r="G94" s="79" t="s">
        <v>888</v>
      </c>
      <c r="H94" s="749"/>
      <c r="I94" s="1043"/>
      <c r="J94" s="1044"/>
      <c r="L94" s="79" t="s">
        <v>888</v>
      </c>
      <c r="M94" s="749"/>
      <c r="N94" s="1043"/>
      <c r="O94" s="1044"/>
    </row>
    <row r="95" spans="2:15" x14ac:dyDescent="0.35">
      <c r="B95" s="1045" t="s">
        <v>564</v>
      </c>
      <c r="C95" s="1046"/>
      <c r="D95" s="80" t="s">
        <v>547</v>
      </c>
      <c r="E95" s="81" t="s">
        <v>548</v>
      </c>
      <c r="G95" s="1045" t="s">
        <v>564</v>
      </c>
      <c r="H95" s="1046"/>
      <c r="I95" s="80" t="s">
        <v>547</v>
      </c>
      <c r="J95" s="81" t="s">
        <v>548</v>
      </c>
      <c r="L95" s="1045" t="s">
        <v>564</v>
      </c>
      <c r="M95" s="1046"/>
      <c r="N95" s="80" t="s">
        <v>547</v>
      </c>
      <c r="O95" s="81" t="s">
        <v>548</v>
      </c>
    </row>
    <row r="96" spans="2:15" ht="18" customHeight="1" x14ac:dyDescent="0.35">
      <c r="B96" s="90" t="s">
        <v>566</v>
      </c>
      <c r="C96" s="92"/>
      <c r="D96" s="1047" t="e">
        <f>(C97*60)/C94</f>
        <v>#DIV/0!</v>
      </c>
      <c r="E96" s="1049" t="e">
        <f>C97/C93</f>
        <v>#DIV/0!</v>
      </c>
      <c r="G96" s="90" t="s">
        <v>566</v>
      </c>
      <c r="H96" s="92"/>
      <c r="I96" s="1047" t="e">
        <f>(H97*60)/H94</f>
        <v>#DIV/0!</v>
      </c>
      <c r="J96" s="1049" t="e">
        <f>H97/H93</f>
        <v>#DIV/0!</v>
      </c>
      <c r="L96" s="90" t="s">
        <v>566</v>
      </c>
      <c r="M96" s="92"/>
      <c r="N96" s="1047" t="e">
        <f>(M97*60)/M94</f>
        <v>#DIV/0!</v>
      </c>
      <c r="O96" s="1049" t="e">
        <f>M97/M93</f>
        <v>#DIV/0!</v>
      </c>
    </row>
    <row r="97" spans="2:15" ht="18" customHeight="1" thickBot="1" x14ac:dyDescent="0.5">
      <c r="B97" s="79" t="s">
        <v>549</v>
      </c>
      <c r="C97" s="750"/>
      <c r="D97" s="1048"/>
      <c r="E97" s="1050"/>
      <c r="G97" s="79" t="s">
        <v>549</v>
      </c>
      <c r="H97" s="750"/>
      <c r="I97" s="1048"/>
      <c r="J97" s="1050"/>
      <c r="L97" s="79" t="s">
        <v>549</v>
      </c>
      <c r="M97" s="750"/>
      <c r="N97" s="1048"/>
      <c r="O97" s="1050"/>
    </row>
    <row r="98" spans="2:15" ht="18" customHeight="1" x14ac:dyDescent="0.35">
      <c r="B98" s="1045" t="s">
        <v>565</v>
      </c>
      <c r="C98" s="1051"/>
      <c r="D98" s="1052" t="s">
        <v>880</v>
      </c>
      <c r="E98" s="1053"/>
      <c r="G98" s="1045" t="s">
        <v>565</v>
      </c>
      <c r="H98" s="1051"/>
      <c r="I98" s="1052" t="s">
        <v>880</v>
      </c>
      <c r="J98" s="1053"/>
      <c r="L98" s="1045" t="s">
        <v>565</v>
      </c>
      <c r="M98" s="1051"/>
      <c r="N98" s="1052" t="s">
        <v>880</v>
      </c>
      <c r="O98" s="1053"/>
    </row>
    <row r="99" spans="2:15" ht="18" customHeight="1" x14ac:dyDescent="0.45">
      <c r="B99" s="77" t="s">
        <v>550</v>
      </c>
      <c r="C99" s="747"/>
      <c r="D99" s="1054" t="e">
        <f>(C99/C92)</f>
        <v>#DIV/0!</v>
      </c>
      <c r="E99" s="1055"/>
      <c r="G99" s="77" t="s">
        <v>550</v>
      </c>
      <c r="H99" s="747"/>
      <c r="I99" s="1054" t="e">
        <f>(H99/H92)</f>
        <v>#DIV/0!</v>
      </c>
      <c r="J99" s="1055"/>
      <c r="L99" s="77" t="s">
        <v>550</v>
      </c>
      <c r="M99" s="747"/>
      <c r="N99" s="1054" t="e">
        <f>(M99/M92)</f>
        <v>#DIV/0!</v>
      </c>
      <c r="O99" s="1055"/>
    </row>
    <row r="100" spans="2:15" ht="18" customHeight="1" x14ac:dyDescent="0.35">
      <c r="B100" s="1056"/>
      <c r="C100" s="1057"/>
      <c r="D100" s="1058" t="s">
        <v>881</v>
      </c>
      <c r="E100" s="1059"/>
      <c r="G100" s="1056"/>
      <c r="H100" s="1057"/>
      <c r="I100" s="1058" t="s">
        <v>881</v>
      </c>
      <c r="J100" s="1059"/>
      <c r="L100" s="1056"/>
      <c r="M100" s="1057"/>
      <c r="N100" s="1058" t="s">
        <v>881</v>
      </c>
      <c r="O100" s="1059"/>
    </row>
    <row r="101" spans="2:15" ht="18" customHeight="1" thickBot="1" x14ac:dyDescent="0.5">
      <c r="B101" s="79" t="s">
        <v>551</v>
      </c>
      <c r="C101" s="751"/>
      <c r="D101" s="1061" t="e">
        <f>(C101/C92)</f>
        <v>#DIV/0!</v>
      </c>
      <c r="E101" s="1062"/>
      <c r="G101" s="79" t="s">
        <v>551</v>
      </c>
      <c r="H101" s="749"/>
      <c r="I101" s="1063" t="e">
        <f>(H101/H92)</f>
        <v>#DIV/0!</v>
      </c>
      <c r="J101" s="1064"/>
      <c r="L101" s="79" t="s">
        <v>551</v>
      </c>
      <c r="M101" s="751"/>
      <c r="N101" s="1063" t="e">
        <f>(M101/M92)</f>
        <v>#DIV/0!</v>
      </c>
      <c r="O101" s="1064"/>
    </row>
    <row r="102" spans="2:15" ht="30" customHeight="1" thickBot="1" x14ac:dyDescent="0.4">
      <c r="B102" s="755" t="s">
        <v>877</v>
      </c>
      <c r="C102" s="756"/>
      <c r="D102" s="83"/>
      <c r="E102" s="83"/>
      <c r="G102" s="755" t="s">
        <v>877</v>
      </c>
      <c r="H102" s="756"/>
      <c r="I102" s="83"/>
      <c r="J102" s="83"/>
      <c r="L102" s="755" t="s">
        <v>877</v>
      </c>
      <c r="M102" s="756"/>
      <c r="N102" s="83"/>
      <c r="O102" s="83"/>
    </row>
    <row r="103" spans="2:15" ht="36" customHeight="1" thickBot="1" x14ac:dyDescent="0.4">
      <c r="B103" s="758" t="s">
        <v>557</v>
      </c>
      <c r="C103" s="752"/>
      <c r="D103" s="83"/>
      <c r="E103" s="82"/>
      <c r="G103" s="758" t="s">
        <v>557</v>
      </c>
      <c r="H103" s="752"/>
      <c r="I103" s="83"/>
      <c r="J103" s="82"/>
      <c r="L103" s="758" t="s">
        <v>557</v>
      </c>
      <c r="M103" s="752"/>
      <c r="N103" s="83"/>
      <c r="O103" s="82"/>
    </row>
    <row r="104" spans="2:15" ht="16" customHeight="1" x14ac:dyDescent="0.35">
      <c r="B104" s="1060" t="s">
        <v>558</v>
      </c>
      <c r="C104" s="1053"/>
      <c r="D104" s="91" t="s">
        <v>567</v>
      </c>
      <c r="E104" s="82"/>
      <c r="G104" s="1060" t="s">
        <v>558</v>
      </c>
      <c r="H104" s="1053"/>
      <c r="I104" s="91" t="s">
        <v>567</v>
      </c>
      <c r="J104" s="82"/>
      <c r="L104" s="1060" t="s">
        <v>558</v>
      </c>
      <c r="M104" s="1053"/>
      <c r="N104" s="91" t="s">
        <v>567</v>
      </c>
      <c r="O104" s="82"/>
    </row>
    <row r="105" spans="2:15" ht="16" customHeight="1" x14ac:dyDescent="0.35">
      <c r="B105" s="88" t="s">
        <v>559</v>
      </c>
      <c r="C105" s="86"/>
      <c r="D105" s="91" t="s">
        <v>568</v>
      </c>
      <c r="E105" s="82"/>
      <c r="G105" s="88" t="s">
        <v>559</v>
      </c>
      <c r="H105" s="86"/>
      <c r="I105" s="91" t="s">
        <v>568</v>
      </c>
      <c r="J105" s="82"/>
      <c r="L105" s="88" t="s">
        <v>559</v>
      </c>
      <c r="M105" s="86"/>
      <c r="N105" s="91" t="s">
        <v>568</v>
      </c>
      <c r="O105" s="82"/>
    </row>
    <row r="106" spans="2:15" ht="16" customHeight="1" x14ac:dyDescent="0.35">
      <c r="B106" s="88" t="s">
        <v>560</v>
      </c>
      <c r="C106" s="86"/>
      <c r="D106" s="83"/>
      <c r="E106" s="82"/>
      <c r="G106" s="88" t="s">
        <v>560</v>
      </c>
      <c r="H106" s="86"/>
      <c r="I106" s="83"/>
      <c r="J106" s="82"/>
      <c r="L106" s="88" t="s">
        <v>560</v>
      </c>
      <c r="M106" s="86"/>
      <c r="N106" s="83"/>
      <c r="O106" s="82"/>
    </row>
    <row r="107" spans="2:15" ht="16" customHeight="1" x14ac:dyDescent="0.35">
      <c r="B107" s="88" t="s">
        <v>561</v>
      </c>
      <c r="C107" s="86"/>
      <c r="D107" s="83"/>
      <c r="E107" s="82"/>
      <c r="G107" s="88" t="s">
        <v>561</v>
      </c>
      <c r="H107" s="86"/>
      <c r="I107" s="83"/>
      <c r="J107" s="82"/>
      <c r="L107" s="88" t="s">
        <v>561</v>
      </c>
      <c r="M107" s="86"/>
      <c r="N107" s="83"/>
      <c r="O107" s="82"/>
    </row>
    <row r="108" spans="2:15" ht="16" customHeight="1" thickBot="1" x14ac:dyDescent="0.4">
      <c r="B108" s="89" t="s">
        <v>562</v>
      </c>
      <c r="C108" s="87"/>
      <c r="D108" s="83"/>
      <c r="E108" s="82"/>
      <c r="G108" s="89" t="s">
        <v>562</v>
      </c>
      <c r="H108" s="87"/>
      <c r="I108" s="83"/>
      <c r="J108" s="82"/>
      <c r="L108" s="89" t="s">
        <v>562</v>
      </c>
      <c r="M108" s="87"/>
      <c r="N108" s="83"/>
      <c r="O108" s="82"/>
    </row>
    <row r="109" spans="2:15" x14ac:dyDescent="0.35">
      <c r="B109" s="1060" t="s">
        <v>552</v>
      </c>
      <c r="C109" s="1053"/>
      <c r="D109" s="759" t="s">
        <v>878</v>
      </c>
      <c r="G109" s="1060" t="s">
        <v>552</v>
      </c>
      <c r="H109" s="1053"/>
      <c r="I109" s="84"/>
      <c r="L109" s="1060" t="s">
        <v>552</v>
      </c>
      <c r="M109" s="1053"/>
    </row>
    <row r="110" spans="2:15" x14ac:dyDescent="0.35">
      <c r="B110" s="84" t="s">
        <v>554</v>
      </c>
      <c r="C110" s="753"/>
      <c r="D110" s="759" t="s">
        <v>879</v>
      </c>
      <c r="G110" s="84" t="s">
        <v>554</v>
      </c>
      <c r="H110" s="753"/>
      <c r="L110" s="84" t="s">
        <v>554</v>
      </c>
      <c r="M110" s="753"/>
    </row>
    <row r="111" spans="2:15" x14ac:dyDescent="0.35">
      <c r="B111" s="84" t="s">
        <v>553</v>
      </c>
      <c r="C111" s="753"/>
      <c r="G111" s="84" t="s">
        <v>553</v>
      </c>
      <c r="H111" s="753"/>
      <c r="L111" s="84" t="s">
        <v>553</v>
      </c>
      <c r="M111" s="753"/>
    </row>
    <row r="112" spans="2:15" x14ac:dyDescent="0.35">
      <c r="B112" s="84" t="s">
        <v>555</v>
      </c>
      <c r="C112" s="753"/>
      <c r="G112" s="84" t="s">
        <v>555</v>
      </c>
      <c r="H112" s="753"/>
      <c r="L112" s="84" t="s">
        <v>555</v>
      </c>
      <c r="M112" s="753"/>
    </row>
    <row r="113" spans="2:15" x14ac:dyDescent="0.35">
      <c r="B113" s="84" t="s">
        <v>556</v>
      </c>
      <c r="C113" s="753"/>
      <c r="G113" s="84" t="s">
        <v>556</v>
      </c>
      <c r="H113" s="753"/>
      <c r="L113" s="84" t="s">
        <v>556</v>
      </c>
      <c r="M113" s="753"/>
    </row>
    <row r="114" spans="2:15" ht="15" thickBot="1" x14ac:dyDescent="0.4">
      <c r="B114" s="85" t="s">
        <v>563</v>
      </c>
      <c r="C114" s="754"/>
      <c r="G114" s="85" t="s">
        <v>563</v>
      </c>
      <c r="H114" s="754"/>
      <c r="L114" s="85" t="s">
        <v>563</v>
      </c>
      <c r="M114" s="754"/>
    </row>
    <row r="117" spans="2:15" ht="15" thickBot="1" x14ac:dyDescent="0.4"/>
    <row r="118" spans="2:15" x14ac:dyDescent="0.35">
      <c r="B118" s="76" t="s">
        <v>882</v>
      </c>
      <c r="C118" s="757"/>
      <c r="D118" s="1039"/>
      <c r="E118" s="1040"/>
      <c r="G118" s="76" t="s">
        <v>882</v>
      </c>
      <c r="H118" s="757"/>
      <c r="I118" s="1039"/>
      <c r="J118" s="1040"/>
      <c r="L118" s="76" t="s">
        <v>882</v>
      </c>
      <c r="M118" s="757"/>
      <c r="N118" s="1039"/>
      <c r="O118" s="1040"/>
    </row>
    <row r="119" spans="2:15" x14ac:dyDescent="0.35">
      <c r="B119" s="77" t="s">
        <v>883</v>
      </c>
      <c r="C119" s="747"/>
      <c r="D119" s="1041"/>
      <c r="E119" s="1042"/>
      <c r="G119" s="77" t="s">
        <v>883</v>
      </c>
      <c r="H119" s="747"/>
      <c r="I119" s="1041"/>
      <c r="J119" s="1042"/>
      <c r="L119" s="77" t="s">
        <v>883</v>
      </c>
      <c r="M119" s="747"/>
      <c r="N119" s="1041"/>
      <c r="O119" s="1042"/>
    </row>
    <row r="120" spans="2:15" x14ac:dyDescent="0.35">
      <c r="B120" s="77" t="s">
        <v>884</v>
      </c>
      <c r="C120" s="747"/>
      <c r="D120" s="1041"/>
      <c r="E120" s="1042"/>
      <c r="G120" s="77" t="s">
        <v>884</v>
      </c>
      <c r="H120" s="747"/>
      <c r="I120" s="1041"/>
      <c r="J120" s="1042"/>
      <c r="L120" s="77" t="s">
        <v>884</v>
      </c>
      <c r="M120" s="747"/>
      <c r="N120" s="1041"/>
      <c r="O120" s="1042"/>
    </row>
    <row r="121" spans="2:15" ht="16.5" x14ac:dyDescent="0.35">
      <c r="B121" s="77" t="s">
        <v>885</v>
      </c>
      <c r="C121" s="747"/>
      <c r="D121" s="1041"/>
      <c r="E121" s="1042"/>
      <c r="G121" s="77" t="s">
        <v>885</v>
      </c>
      <c r="H121" s="747"/>
      <c r="I121" s="1041"/>
      <c r="J121" s="1042"/>
      <c r="L121" s="77" t="s">
        <v>885</v>
      </c>
      <c r="M121" s="747"/>
      <c r="N121" s="1041"/>
      <c r="O121" s="1042"/>
    </row>
    <row r="122" spans="2:15" ht="16.5" x14ac:dyDescent="0.35">
      <c r="B122" s="78" t="s">
        <v>886</v>
      </c>
      <c r="C122" s="748"/>
      <c r="D122" s="1041"/>
      <c r="E122" s="1042"/>
      <c r="G122" s="78" t="s">
        <v>887</v>
      </c>
      <c r="H122" s="748"/>
      <c r="I122" s="1041"/>
      <c r="J122" s="1042"/>
      <c r="L122" s="78" t="s">
        <v>887</v>
      </c>
      <c r="M122" s="748"/>
      <c r="N122" s="1041"/>
      <c r="O122" s="1042"/>
    </row>
    <row r="123" spans="2:15" ht="17" thickBot="1" x14ac:dyDescent="0.4">
      <c r="B123" s="79" t="s">
        <v>888</v>
      </c>
      <c r="C123" s="749"/>
      <c r="D123" s="1043"/>
      <c r="E123" s="1044"/>
      <c r="G123" s="79" t="s">
        <v>888</v>
      </c>
      <c r="H123" s="749"/>
      <c r="I123" s="1043"/>
      <c r="J123" s="1044"/>
      <c r="L123" s="79" t="s">
        <v>888</v>
      </c>
      <c r="M123" s="749"/>
      <c r="N123" s="1043"/>
      <c r="O123" s="1044"/>
    </row>
    <row r="124" spans="2:15" x14ac:dyDescent="0.35">
      <c r="B124" s="1045" t="s">
        <v>564</v>
      </c>
      <c r="C124" s="1046"/>
      <c r="D124" s="80" t="s">
        <v>547</v>
      </c>
      <c r="E124" s="81" t="s">
        <v>548</v>
      </c>
      <c r="G124" s="1045" t="s">
        <v>564</v>
      </c>
      <c r="H124" s="1046"/>
      <c r="I124" s="80" t="s">
        <v>547</v>
      </c>
      <c r="J124" s="81" t="s">
        <v>548</v>
      </c>
      <c r="L124" s="1045" t="s">
        <v>564</v>
      </c>
      <c r="M124" s="1046"/>
      <c r="N124" s="80" t="s">
        <v>547</v>
      </c>
      <c r="O124" s="81" t="s">
        <v>548</v>
      </c>
    </row>
    <row r="125" spans="2:15" ht="18" customHeight="1" x14ac:dyDescent="0.35">
      <c r="B125" s="90" t="s">
        <v>566</v>
      </c>
      <c r="C125" s="92"/>
      <c r="D125" s="1047" t="e">
        <f>(C126*60)/C123</f>
        <v>#DIV/0!</v>
      </c>
      <c r="E125" s="1049" t="e">
        <f>C126/C122</f>
        <v>#DIV/0!</v>
      </c>
      <c r="G125" s="90" t="s">
        <v>566</v>
      </c>
      <c r="H125" s="92"/>
      <c r="I125" s="1047" t="e">
        <f>(H126*60)/H123</f>
        <v>#DIV/0!</v>
      </c>
      <c r="J125" s="1049" t="e">
        <f>H126/H122</f>
        <v>#DIV/0!</v>
      </c>
      <c r="L125" s="90" t="s">
        <v>566</v>
      </c>
      <c r="M125" s="92"/>
      <c r="N125" s="1047" t="e">
        <f>(M126*60)/M123</f>
        <v>#DIV/0!</v>
      </c>
      <c r="O125" s="1049" t="e">
        <f>M126/M122</f>
        <v>#DIV/0!</v>
      </c>
    </row>
    <row r="126" spans="2:15" ht="18" customHeight="1" thickBot="1" x14ac:dyDescent="0.5">
      <c r="B126" s="79" t="s">
        <v>549</v>
      </c>
      <c r="C126" s="750"/>
      <c r="D126" s="1048"/>
      <c r="E126" s="1050"/>
      <c r="G126" s="79" t="s">
        <v>549</v>
      </c>
      <c r="H126" s="750"/>
      <c r="I126" s="1048"/>
      <c r="J126" s="1050"/>
      <c r="L126" s="79" t="s">
        <v>549</v>
      </c>
      <c r="M126" s="750"/>
      <c r="N126" s="1048"/>
      <c r="O126" s="1050"/>
    </row>
    <row r="127" spans="2:15" ht="18" customHeight="1" x14ac:dyDescent="0.35">
      <c r="B127" s="1045" t="s">
        <v>565</v>
      </c>
      <c r="C127" s="1051"/>
      <c r="D127" s="1052" t="s">
        <v>880</v>
      </c>
      <c r="E127" s="1053"/>
      <c r="G127" s="1045" t="s">
        <v>565</v>
      </c>
      <c r="H127" s="1051"/>
      <c r="I127" s="1052" t="s">
        <v>880</v>
      </c>
      <c r="J127" s="1053"/>
      <c r="L127" s="1045" t="s">
        <v>565</v>
      </c>
      <c r="M127" s="1051"/>
      <c r="N127" s="1052" t="s">
        <v>880</v>
      </c>
      <c r="O127" s="1053"/>
    </row>
    <row r="128" spans="2:15" ht="18" customHeight="1" x14ac:dyDescent="0.45">
      <c r="B128" s="77" t="s">
        <v>550</v>
      </c>
      <c r="C128" s="747"/>
      <c r="D128" s="1054" t="e">
        <f>(C128/C121)</f>
        <v>#DIV/0!</v>
      </c>
      <c r="E128" s="1055"/>
      <c r="G128" s="77" t="s">
        <v>550</v>
      </c>
      <c r="H128" s="747"/>
      <c r="I128" s="1054" t="e">
        <f>(H128/H121)</f>
        <v>#DIV/0!</v>
      </c>
      <c r="J128" s="1055"/>
      <c r="L128" s="77" t="s">
        <v>550</v>
      </c>
      <c r="M128" s="747"/>
      <c r="N128" s="1054" t="e">
        <f>(M128/M121)</f>
        <v>#DIV/0!</v>
      </c>
      <c r="O128" s="1055"/>
    </row>
    <row r="129" spans="2:15" ht="18" customHeight="1" x14ac:dyDescent="0.35">
      <c r="B129" s="1056"/>
      <c r="C129" s="1057"/>
      <c r="D129" s="1058" t="s">
        <v>881</v>
      </c>
      <c r="E129" s="1059"/>
      <c r="G129" s="1056"/>
      <c r="H129" s="1057"/>
      <c r="I129" s="1058" t="s">
        <v>881</v>
      </c>
      <c r="J129" s="1059"/>
      <c r="L129" s="1056"/>
      <c r="M129" s="1057"/>
      <c r="N129" s="1058" t="s">
        <v>881</v>
      </c>
      <c r="O129" s="1059"/>
    </row>
    <row r="130" spans="2:15" ht="18" customHeight="1" thickBot="1" x14ac:dyDescent="0.5">
      <c r="B130" s="79" t="s">
        <v>551</v>
      </c>
      <c r="C130" s="751"/>
      <c r="D130" s="1061" t="e">
        <f>(C130/C121)</f>
        <v>#DIV/0!</v>
      </c>
      <c r="E130" s="1062"/>
      <c r="G130" s="79" t="s">
        <v>551</v>
      </c>
      <c r="H130" s="749"/>
      <c r="I130" s="1063" t="e">
        <f>(H130/H121)</f>
        <v>#DIV/0!</v>
      </c>
      <c r="J130" s="1064"/>
      <c r="L130" s="79" t="s">
        <v>551</v>
      </c>
      <c r="M130" s="751"/>
      <c r="N130" s="1063" t="e">
        <f>(M130/M121)</f>
        <v>#DIV/0!</v>
      </c>
      <c r="O130" s="1064"/>
    </row>
    <row r="131" spans="2:15" ht="30" customHeight="1" thickBot="1" x14ac:dyDescent="0.4">
      <c r="B131" s="755" t="s">
        <v>877</v>
      </c>
      <c r="C131" s="756"/>
      <c r="D131" s="83"/>
      <c r="E131" s="83"/>
      <c r="G131" s="755" t="s">
        <v>877</v>
      </c>
      <c r="H131" s="756"/>
      <c r="I131" s="83"/>
      <c r="J131" s="83"/>
      <c r="L131" s="755" t="s">
        <v>877</v>
      </c>
      <c r="M131" s="756"/>
      <c r="N131" s="83"/>
      <c r="O131" s="83"/>
    </row>
    <row r="132" spans="2:15" ht="36" customHeight="1" thickBot="1" x14ac:dyDescent="0.4">
      <c r="B132" s="758" t="s">
        <v>557</v>
      </c>
      <c r="C132" s="752"/>
      <c r="D132" s="83"/>
      <c r="E132" s="82"/>
      <c r="G132" s="758" t="s">
        <v>557</v>
      </c>
      <c r="H132" s="752"/>
      <c r="I132" s="83"/>
      <c r="J132" s="82"/>
      <c r="L132" s="758" t="s">
        <v>557</v>
      </c>
      <c r="M132" s="752"/>
      <c r="N132" s="83"/>
      <c r="O132" s="82"/>
    </row>
    <row r="133" spans="2:15" ht="16" customHeight="1" x14ac:dyDescent="0.35">
      <c r="B133" s="1060" t="s">
        <v>558</v>
      </c>
      <c r="C133" s="1053"/>
      <c r="D133" s="91" t="s">
        <v>567</v>
      </c>
      <c r="E133" s="82"/>
      <c r="G133" s="1060" t="s">
        <v>558</v>
      </c>
      <c r="H133" s="1053"/>
      <c r="I133" s="91" t="s">
        <v>567</v>
      </c>
      <c r="J133" s="82"/>
      <c r="L133" s="1060" t="s">
        <v>558</v>
      </c>
      <c r="M133" s="1053"/>
      <c r="N133" s="91" t="s">
        <v>567</v>
      </c>
      <c r="O133" s="82"/>
    </row>
    <row r="134" spans="2:15" ht="16" customHeight="1" x14ac:dyDescent="0.35">
      <c r="B134" s="88" t="s">
        <v>559</v>
      </c>
      <c r="C134" s="86"/>
      <c r="D134" s="91" t="s">
        <v>568</v>
      </c>
      <c r="E134" s="82"/>
      <c r="G134" s="88" t="s">
        <v>559</v>
      </c>
      <c r="H134" s="86"/>
      <c r="I134" s="91" t="s">
        <v>568</v>
      </c>
      <c r="J134" s="82"/>
      <c r="L134" s="88" t="s">
        <v>559</v>
      </c>
      <c r="M134" s="86"/>
      <c r="N134" s="91" t="s">
        <v>568</v>
      </c>
      <c r="O134" s="82"/>
    </row>
    <row r="135" spans="2:15" ht="16" customHeight="1" x14ac:dyDescent="0.35">
      <c r="B135" s="88" t="s">
        <v>560</v>
      </c>
      <c r="C135" s="86"/>
      <c r="D135" s="83"/>
      <c r="E135" s="82"/>
      <c r="G135" s="88" t="s">
        <v>560</v>
      </c>
      <c r="H135" s="86"/>
      <c r="I135" s="83"/>
      <c r="J135" s="82"/>
      <c r="L135" s="88" t="s">
        <v>560</v>
      </c>
      <c r="M135" s="86"/>
      <c r="N135" s="83"/>
      <c r="O135" s="82"/>
    </row>
    <row r="136" spans="2:15" ht="16" customHeight="1" x14ac:dyDescent="0.35">
      <c r="B136" s="88" t="s">
        <v>561</v>
      </c>
      <c r="C136" s="86"/>
      <c r="D136" s="83"/>
      <c r="E136" s="82"/>
      <c r="G136" s="88" t="s">
        <v>561</v>
      </c>
      <c r="H136" s="86"/>
      <c r="I136" s="83"/>
      <c r="J136" s="82"/>
      <c r="L136" s="88" t="s">
        <v>561</v>
      </c>
      <c r="M136" s="86"/>
      <c r="N136" s="83"/>
      <c r="O136" s="82"/>
    </row>
    <row r="137" spans="2:15" ht="16" customHeight="1" thickBot="1" x14ac:dyDescent="0.4">
      <c r="B137" s="89" t="s">
        <v>562</v>
      </c>
      <c r="C137" s="87"/>
      <c r="D137" s="83"/>
      <c r="E137" s="82"/>
      <c r="G137" s="89" t="s">
        <v>562</v>
      </c>
      <c r="H137" s="87"/>
      <c r="I137" s="83"/>
      <c r="J137" s="82"/>
      <c r="L137" s="89" t="s">
        <v>562</v>
      </c>
      <c r="M137" s="87"/>
      <c r="N137" s="83"/>
      <c r="O137" s="82"/>
    </row>
    <row r="138" spans="2:15" x14ac:dyDescent="0.35">
      <c r="B138" s="1060" t="s">
        <v>552</v>
      </c>
      <c r="C138" s="1053"/>
      <c r="D138" s="759" t="s">
        <v>878</v>
      </c>
      <c r="G138" s="1060" t="s">
        <v>552</v>
      </c>
      <c r="H138" s="1053"/>
      <c r="I138" s="84"/>
      <c r="L138" s="1060" t="s">
        <v>552</v>
      </c>
      <c r="M138" s="1053"/>
    </row>
    <row r="139" spans="2:15" x14ac:dyDescent="0.35">
      <c r="B139" s="84" t="s">
        <v>554</v>
      </c>
      <c r="C139" s="753"/>
      <c r="D139" s="759" t="s">
        <v>879</v>
      </c>
      <c r="G139" s="84" t="s">
        <v>554</v>
      </c>
      <c r="H139" s="753"/>
      <c r="L139" s="84" t="s">
        <v>554</v>
      </c>
      <c r="M139" s="753"/>
    </row>
    <row r="140" spans="2:15" x14ac:dyDescent="0.35">
      <c r="B140" s="84" t="s">
        <v>553</v>
      </c>
      <c r="C140" s="753"/>
      <c r="G140" s="84" t="s">
        <v>553</v>
      </c>
      <c r="H140" s="753"/>
      <c r="L140" s="84" t="s">
        <v>553</v>
      </c>
      <c r="M140" s="753"/>
    </row>
    <row r="141" spans="2:15" x14ac:dyDescent="0.35">
      <c r="B141" s="84" t="s">
        <v>555</v>
      </c>
      <c r="C141" s="753"/>
      <c r="G141" s="84" t="s">
        <v>555</v>
      </c>
      <c r="H141" s="753"/>
      <c r="L141" s="84" t="s">
        <v>555</v>
      </c>
      <c r="M141" s="753"/>
    </row>
    <row r="142" spans="2:15" x14ac:dyDescent="0.35">
      <c r="B142" s="84" t="s">
        <v>556</v>
      </c>
      <c r="C142" s="753"/>
      <c r="G142" s="84" t="s">
        <v>556</v>
      </c>
      <c r="H142" s="753"/>
      <c r="L142" s="84" t="s">
        <v>556</v>
      </c>
      <c r="M142" s="753"/>
    </row>
    <row r="143" spans="2:15" ht="15" thickBot="1" x14ac:dyDescent="0.4">
      <c r="B143" s="85" t="s">
        <v>563</v>
      </c>
      <c r="C143" s="754"/>
      <c r="G143" s="85" t="s">
        <v>563</v>
      </c>
      <c r="H143" s="754"/>
      <c r="L143" s="85" t="s">
        <v>563</v>
      </c>
      <c r="M143" s="754"/>
    </row>
    <row r="146" spans="2:15" ht="15" thickBot="1" x14ac:dyDescent="0.4"/>
    <row r="147" spans="2:15" x14ac:dyDescent="0.35">
      <c r="B147" s="76" t="s">
        <v>882</v>
      </c>
      <c r="C147" s="757"/>
      <c r="D147" s="1039"/>
      <c r="E147" s="1040"/>
      <c r="G147" s="76" t="s">
        <v>882</v>
      </c>
      <c r="H147" s="757"/>
      <c r="I147" s="1039"/>
      <c r="J147" s="1040"/>
      <c r="L147" s="76" t="s">
        <v>882</v>
      </c>
      <c r="M147" s="757"/>
      <c r="N147" s="1039"/>
      <c r="O147" s="1040"/>
    </row>
    <row r="148" spans="2:15" x14ac:dyDescent="0.35">
      <c r="B148" s="77" t="s">
        <v>883</v>
      </c>
      <c r="C148" s="747"/>
      <c r="D148" s="1041"/>
      <c r="E148" s="1042"/>
      <c r="G148" s="77" t="s">
        <v>883</v>
      </c>
      <c r="H148" s="747"/>
      <c r="I148" s="1041"/>
      <c r="J148" s="1042"/>
      <c r="L148" s="77" t="s">
        <v>883</v>
      </c>
      <c r="M148" s="747"/>
      <c r="N148" s="1041"/>
      <c r="O148" s="1042"/>
    </row>
    <row r="149" spans="2:15" x14ac:dyDescent="0.35">
      <c r="B149" s="77" t="s">
        <v>884</v>
      </c>
      <c r="C149" s="747"/>
      <c r="D149" s="1041"/>
      <c r="E149" s="1042"/>
      <c r="G149" s="77" t="s">
        <v>884</v>
      </c>
      <c r="H149" s="747"/>
      <c r="I149" s="1041"/>
      <c r="J149" s="1042"/>
      <c r="L149" s="77" t="s">
        <v>884</v>
      </c>
      <c r="M149" s="747"/>
      <c r="N149" s="1041"/>
      <c r="O149" s="1042"/>
    </row>
    <row r="150" spans="2:15" ht="16.5" x14ac:dyDescent="0.35">
      <c r="B150" s="77" t="s">
        <v>885</v>
      </c>
      <c r="C150" s="747"/>
      <c r="D150" s="1041"/>
      <c r="E150" s="1042"/>
      <c r="G150" s="77" t="s">
        <v>885</v>
      </c>
      <c r="H150" s="747"/>
      <c r="I150" s="1041"/>
      <c r="J150" s="1042"/>
      <c r="L150" s="77" t="s">
        <v>885</v>
      </c>
      <c r="M150" s="747"/>
      <c r="N150" s="1041"/>
      <c r="O150" s="1042"/>
    </row>
    <row r="151" spans="2:15" ht="16.5" x14ac:dyDescent="0.35">
      <c r="B151" s="78" t="s">
        <v>886</v>
      </c>
      <c r="C151" s="748"/>
      <c r="D151" s="1041"/>
      <c r="E151" s="1042"/>
      <c r="G151" s="78" t="s">
        <v>887</v>
      </c>
      <c r="H151" s="748"/>
      <c r="I151" s="1041"/>
      <c r="J151" s="1042"/>
      <c r="L151" s="78" t="s">
        <v>887</v>
      </c>
      <c r="M151" s="748"/>
      <c r="N151" s="1041"/>
      <c r="O151" s="1042"/>
    </row>
    <row r="152" spans="2:15" ht="17" thickBot="1" x14ac:dyDescent="0.4">
      <c r="B152" s="79" t="s">
        <v>888</v>
      </c>
      <c r="C152" s="749"/>
      <c r="D152" s="1043"/>
      <c r="E152" s="1044"/>
      <c r="G152" s="79" t="s">
        <v>888</v>
      </c>
      <c r="H152" s="749"/>
      <c r="I152" s="1043"/>
      <c r="J152" s="1044"/>
      <c r="L152" s="79" t="s">
        <v>888</v>
      </c>
      <c r="M152" s="749"/>
      <c r="N152" s="1043"/>
      <c r="O152" s="1044"/>
    </row>
    <row r="153" spans="2:15" x14ac:dyDescent="0.35">
      <c r="B153" s="1045" t="s">
        <v>564</v>
      </c>
      <c r="C153" s="1046"/>
      <c r="D153" s="80" t="s">
        <v>547</v>
      </c>
      <c r="E153" s="81" t="s">
        <v>548</v>
      </c>
      <c r="G153" s="1045" t="s">
        <v>564</v>
      </c>
      <c r="H153" s="1046"/>
      <c r="I153" s="80" t="s">
        <v>547</v>
      </c>
      <c r="J153" s="81" t="s">
        <v>548</v>
      </c>
      <c r="L153" s="1045" t="s">
        <v>564</v>
      </c>
      <c r="M153" s="1046"/>
      <c r="N153" s="80" t="s">
        <v>547</v>
      </c>
      <c r="O153" s="81" t="s">
        <v>548</v>
      </c>
    </row>
    <row r="154" spans="2:15" ht="18" customHeight="1" x14ac:dyDescent="0.35">
      <c r="B154" s="90" t="s">
        <v>566</v>
      </c>
      <c r="C154" s="92"/>
      <c r="D154" s="1047" t="e">
        <f>(C155*60)/C152</f>
        <v>#DIV/0!</v>
      </c>
      <c r="E154" s="1049" t="e">
        <f>C155/C151</f>
        <v>#DIV/0!</v>
      </c>
      <c r="G154" s="90" t="s">
        <v>566</v>
      </c>
      <c r="H154" s="92"/>
      <c r="I154" s="1047" t="e">
        <f>(H155*60)/H152</f>
        <v>#DIV/0!</v>
      </c>
      <c r="J154" s="1049" t="e">
        <f>H155/H151</f>
        <v>#DIV/0!</v>
      </c>
      <c r="L154" s="90" t="s">
        <v>566</v>
      </c>
      <c r="M154" s="92"/>
      <c r="N154" s="1047" t="e">
        <f>(M155*60)/M152</f>
        <v>#DIV/0!</v>
      </c>
      <c r="O154" s="1049" t="e">
        <f>M155/M151</f>
        <v>#DIV/0!</v>
      </c>
    </row>
    <row r="155" spans="2:15" ht="18" customHeight="1" thickBot="1" x14ac:dyDescent="0.5">
      <c r="B155" s="79" t="s">
        <v>549</v>
      </c>
      <c r="C155" s="750"/>
      <c r="D155" s="1048"/>
      <c r="E155" s="1050"/>
      <c r="G155" s="79" t="s">
        <v>549</v>
      </c>
      <c r="H155" s="750"/>
      <c r="I155" s="1048"/>
      <c r="J155" s="1050"/>
      <c r="L155" s="79" t="s">
        <v>549</v>
      </c>
      <c r="M155" s="750"/>
      <c r="N155" s="1048"/>
      <c r="O155" s="1050"/>
    </row>
    <row r="156" spans="2:15" ht="18" customHeight="1" x14ac:dyDescent="0.35">
      <c r="B156" s="1045" t="s">
        <v>565</v>
      </c>
      <c r="C156" s="1051"/>
      <c r="D156" s="1052" t="s">
        <v>880</v>
      </c>
      <c r="E156" s="1053"/>
      <c r="G156" s="1045" t="s">
        <v>565</v>
      </c>
      <c r="H156" s="1051"/>
      <c r="I156" s="1052" t="s">
        <v>880</v>
      </c>
      <c r="J156" s="1053"/>
      <c r="L156" s="1045" t="s">
        <v>565</v>
      </c>
      <c r="M156" s="1051"/>
      <c r="N156" s="1052" t="s">
        <v>880</v>
      </c>
      <c r="O156" s="1053"/>
    </row>
    <row r="157" spans="2:15" ht="18" customHeight="1" x14ac:dyDescent="0.45">
      <c r="B157" s="77" t="s">
        <v>550</v>
      </c>
      <c r="C157" s="747"/>
      <c r="D157" s="1054" t="e">
        <f>(C157/C150)</f>
        <v>#DIV/0!</v>
      </c>
      <c r="E157" s="1055"/>
      <c r="G157" s="77" t="s">
        <v>550</v>
      </c>
      <c r="H157" s="747"/>
      <c r="I157" s="1054" t="e">
        <f>(H157/H150)</f>
        <v>#DIV/0!</v>
      </c>
      <c r="J157" s="1055"/>
      <c r="L157" s="77" t="s">
        <v>550</v>
      </c>
      <c r="M157" s="747"/>
      <c r="N157" s="1054" t="e">
        <f>(M157/M150)</f>
        <v>#DIV/0!</v>
      </c>
      <c r="O157" s="1055"/>
    </row>
    <row r="158" spans="2:15" ht="18" customHeight="1" x14ac:dyDescent="0.35">
      <c r="B158" s="1056"/>
      <c r="C158" s="1057"/>
      <c r="D158" s="1058" t="s">
        <v>881</v>
      </c>
      <c r="E158" s="1059"/>
      <c r="G158" s="1056"/>
      <c r="H158" s="1057"/>
      <c r="I158" s="1058" t="s">
        <v>881</v>
      </c>
      <c r="J158" s="1059"/>
      <c r="L158" s="1056"/>
      <c r="M158" s="1057"/>
      <c r="N158" s="1058" t="s">
        <v>881</v>
      </c>
      <c r="O158" s="1059"/>
    </row>
    <row r="159" spans="2:15" ht="18" customHeight="1" thickBot="1" x14ac:dyDescent="0.5">
      <c r="B159" s="79" t="s">
        <v>551</v>
      </c>
      <c r="C159" s="751"/>
      <c r="D159" s="1061" t="e">
        <f>(C159/C150)</f>
        <v>#DIV/0!</v>
      </c>
      <c r="E159" s="1062"/>
      <c r="G159" s="79" t="s">
        <v>551</v>
      </c>
      <c r="H159" s="749"/>
      <c r="I159" s="1063" t="e">
        <f>(H159/H150)</f>
        <v>#DIV/0!</v>
      </c>
      <c r="J159" s="1064"/>
      <c r="L159" s="79" t="s">
        <v>551</v>
      </c>
      <c r="M159" s="751"/>
      <c r="N159" s="1063" t="e">
        <f>(M159/M150)</f>
        <v>#DIV/0!</v>
      </c>
      <c r="O159" s="1064"/>
    </row>
    <row r="160" spans="2:15" ht="30" customHeight="1" thickBot="1" x14ac:dyDescent="0.4">
      <c r="B160" s="755" t="s">
        <v>877</v>
      </c>
      <c r="C160" s="756"/>
      <c r="D160" s="83"/>
      <c r="E160" s="83"/>
      <c r="G160" s="755" t="s">
        <v>877</v>
      </c>
      <c r="H160" s="756"/>
      <c r="I160" s="83"/>
      <c r="J160" s="83"/>
      <c r="L160" s="755" t="s">
        <v>877</v>
      </c>
      <c r="M160" s="756"/>
      <c r="N160" s="83"/>
      <c r="O160" s="83"/>
    </row>
    <row r="161" spans="2:15" ht="36" customHeight="1" thickBot="1" x14ac:dyDescent="0.4">
      <c r="B161" s="758" t="s">
        <v>557</v>
      </c>
      <c r="C161" s="752"/>
      <c r="D161" s="83"/>
      <c r="E161" s="82"/>
      <c r="G161" s="758" t="s">
        <v>557</v>
      </c>
      <c r="H161" s="752"/>
      <c r="I161" s="83"/>
      <c r="J161" s="82"/>
      <c r="L161" s="758" t="s">
        <v>557</v>
      </c>
      <c r="M161" s="752"/>
      <c r="N161" s="83"/>
      <c r="O161" s="82"/>
    </row>
    <row r="162" spans="2:15" ht="16" customHeight="1" x14ac:dyDescent="0.35">
      <c r="B162" s="1060" t="s">
        <v>558</v>
      </c>
      <c r="C162" s="1053"/>
      <c r="D162" s="91" t="s">
        <v>567</v>
      </c>
      <c r="E162" s="82"/>
      <c r="G162" s="1060" t="s">
        <v>558</v>
      </c>
      <c r="H162" s="1053"/>
      <c r="I162" s="91" t="s">
        <v>567</v>
      </c>
      <c r="J162" s="82"/>
      <c r="L162" s="1060" t="s">
        <v>558</v>
      </c>
      <c r="M162" s="1053"/>
      <c r="N162" s="91" t="s">
        <v>567</v>
      </c>
      <c r="O162" s="82"/>
    </row>
    <row r="163" spans="2:15" ht="16" customHeight="1" x14ac:dyDescent="0.35">
      <c r="B163" s="88" t="s">
        <v>559</v>
      </c>
      <c r="C163" s="86"/>
      <c r="D163" s="91" t="s">
        <v>568</v>
      </c>
      <c r="E163" s="82"/>
      <c r="G163" s="88" t="s">
        <v>559</v>
      </c>
      <c r="H163" s="86"/>
      <c r="I163" s="91" t="s">
        <v>568</v>
      </c>
      <c r="J163" s="82"/>
      <c r="L163" s="88" t="s">
        <v>559</v>
      </c>
      <c r="M163" s="86"/>
      <c r="N163" s="91" t="s">
        <v>568</v>
      </c>
      <c r="O163" s="82"/>
    </row>
    <row r="164" spans="2:15" ht="16" customHeight="1" x14ac:dyDescent="0.35">
      <c r="B164" s="88" t="s">
        <v>560</v>
      </c>
      <c r="C164" s="86"/>
      <c r="D164" s="83"/>
      <c r="E164" s="82"/>
      <c r="G164" s="88" t="s">
        <v>560</v>
      </c>
      <c r="H164" s="86"/>
      <c r="I164" s="83"/>
      <c r="J164" s="82"/>
      <c r="L164" s="88" t="s">
        <v>560</v>
      </c>
      <c r="M164" s="86"/>
      <c r="N164" s="83"/>
      <c r="O164" s="82"/>
    </row>
    <row r="165" spans="2:15" ht="16" customHeight="1" x14ac:dyDescent="0.35">
      <c r="B165" s="88" t="s">
        <v>561</v>
      </c>
      <c r="C165" s="86"/>
      <c r="D165" s="83"/>
      <c r="E165" s="82"/>
      <c r="G165" s="88" t="s">
        <v>561</v>
      </c>
      <c r="H165" s="86"/>
      <c r="I165" s="83"/>
      <c r="J165" s="82"/>
      <c r="L165" s="88" t="s">
        <v>561</v>
      </c>
      <c r="M165" s="86"/>
      <c r="N165" s="83"/>
      <c r="O165" s="82"/>
    </row>
    <row r="166" spans="2:15" ht="16" customHeight="1" thickBot="1" x14ac:dyDescent="0.4">
      <c r="B166" s="89" t="s">
        <v>562</v>
      </c>
      <c r="C166" s="87"/>
      <c r="D166" s="83"/>
      <c r="E166" s="82"/>
      <c r="G166" s="89" t="s">
        <v>562</v>
      </c>
      <c r="H166" s="87"/>
      <c r="I166" s="83"/>
      <c r="J166" s="82"/>
      <c r="L166" s="89" t="s">
        <v>562</v>
      </c>
      <c r="M166" s="87"/>
      <c r="N166" s="83"/>
      <c r="O166" s="82"/>
    </row>
    <row r="167" spans="2:15" x14ac:dyDescent="0.35">
      <c r="B167" s="1060" t="s">
        <v>552</v>
      </c>
      <c r="C167" s="1053"/>
      <c r="D167" s="759" t="s">
        <v>878</v>
      </c>
      <c r="G167" s="1060" t="s">
        <v>552</v>
      </c>
      <c r="H167" s="1053"/>
      <c r="I167" s="84"/>
      <c r="L167" s="1060" t="s">
        <v>552</v>
      </c>
      <c r="M167" s="1053"/>
    </row>
    <row r="168" spans="2:15" x14ac:dyDescent="0.35">
      <c r="B168" s="84" t="s">
        <v>554</v>
      </c>
      <c r="C168" s="753"/>
      <c r="D168" s="759" t="s">
        <v>879</v>
      </c>
      <c r="G168" s="84" t="s">
        <v>554</v>
      </c>
      <c r="H168" s="753"/>
      <c r="L168" s="84" t="s">
        <v>554</v>
      </c>
      <c r="M168" s="753"/>
    </row>
    <row r="169" spans="2:15" x14ac:dyDescent="0.35">
      <c r="B169" s="84" t="s">
        <v>553</v>
      </c>
      <c r="C169" s="753"/>
      <c r="G169" s="84" t="s">
        <v>553</v>
      </c>
      <c r="H169" s="753"/>
      <c r="L169" s="84" t="s">
        <v>553</v>
      </c>
      <c r="M169" s="753"/>
    </row>
    <row r="170" spans="2:15" x14ac:dyDescent="0.35">
      <c r="B170" s="84" t="s">
        <v>555</v>
      </c>
      <c r="C170" s="753"/>
      <c r="G170" s="84" t="s">
        <v>555</v>
      </c>
      <c r="H170" s="753"/>
      <c r="L170" s="84" t="s">
        <v>555</v>
      </c>
      <c r="M170" s="753"/>
    </row>
    <row r="171" spans="2:15" x14ac:dyDescent="0.35">
      <c r="B171" s="84" t="s">
        <v>556</v>
      </c>
      <c r="C171" s="753"/>
      <c r="G171" s="84" t="s">
        <v>556</v>
      </c>
      <c r="H171" s="753"/>
      <c r="L171" s="84" t="s">
        <v>556</v>
      </c>
      <c r="M171" s="753"/>
    </row>
    <row r="172" spans="2:15" ht="15" thickBot="1" x14ac:dyDescent="0.4">
      <c r="B172" s="85" t="s">
        <v>563</v>
      </c>
      <c r="C172" s="754"/>
      <c r="G172" s="85" t="s">
        <v>563</v>
      </c>
      <c r="H172" s="754"/>
      <c r="L172" s="85" t="s">
        <v>563</v>
      </c>
      <c r="M172" s="754"/>
    </row>
    <row r="175" spans="2:15" ht="15" thickBot="1" x14ac:dyDescent="0.4"/>
    <row r="176" spans="2:15" x14ac:dyDescent="0.35">
      <c r="B176" s="76" t="s">
        <v>882</v>
      </c>
      <c r="C176" s="757"/>
      <c r="D176" s="1039"/>
      <c r="E176" s="1040"/>
      <c r="G176" s="76" t="s">
        <v>882</v>
      </c>
      <c r="H176" s="757"/>
      <c r="I176" s="1039"/>
      <c r="J176" s="1040"/>
      <c r="L176" s="76" t="s">
        <v>882</v>
      </c>
      <c r="M176" s="757"/>
      <c r="N176" s="1039"/>
      <c r="O176" s="1040"/>
    </row>
    <row r="177" spans="2:15" x14ac:dyDescent="0.35">
      <c r="B177" s="77" t="s">
        <v>883</v>
      </c>
      <c r="C177" s="747"/>
      <c r="D177" s="1041"/>
      <c r="E177" s="1042"/>
      <c r="G177" s="77" t="s">
        <v>883</v>
      </c>
      <c r="H177" s="747"/>
      <c r="I177" s="1041"/>
      <c r="J177" s="1042"/>
      <c r="L177" s="77" t="s">
        <v>883</v>
      </c>
      <c r="M177" s="747"/>
      <c r="N177" s="1041"/>
      <c r="O177" s="1042"/>
    </row>
    <row r="178" spans="2:15" x14ac:dyDescent="0.35">
      <c r="B178" s="77" t="s">
        <v>884</v>
      </c>
      <c r="C178" s="747"/>
      <c r="D178" s="1041"/>
      <c r="E178" s="1042"/>
      <c r="G178" s="77" t="s">
        <v>884</v>
      </c>
      <c r="H178" s="747"/>
      <c r="I178" s="1041"/>
      <c r="J178" s="1042"/>
      <c r="L178" s="77" t="s">
        <v>884</v>
      </c>
      <c r="M178" s="747"/>
      <c r="N178" s="1041"/>
      <c r="O178" s="1042"/>
    </row>
    <row r="179" spans="2:15" ht="16.5" x14ac:dyDescent="0.35">
      <c r="B179" s="77" t="s">
        <v>885</v>
      </c>
      <c r="C179" s="747"/>
      <c r="D179" s="1041"/>
      <c r="E179" s="1042"/>
      <c r="G179" s="77" t="s">
        <v>885</v>
      </c>
      <c r="H179" s="747"/>
      <c r="I179" s="1041"/>
      <c r="J179" s="1042"/>
      <c r="L179" s="77" t="s">
        <v>885</v>
      </c>
      <c r="M179" s="747"/>
      <c r="N179" s="1041"/>
      <c r="O179" s="1042"/>
    </row>
    <row r="180" spans="2:15" ht="16.5" x14ac:dyDescent="0.35">
      <c r="B180" s="78" t="s">
        <v>886</v>
      </c>
      <c r="C180" s="748"/>
      <c r="D180" s="1041"/>
      <c r="E180" s="1042"/>
      <c r="G180" s="78" t="s">
        <v>887</v>
      </c>
      <c r="H180" s="748"/>
      <c r="I180" s="1041"/>
      <c r="J180" s="1042"/>
      <c r="L180" s="78" t="s">
        <v>887</v>
      </c>
      <c r="M180" s="748"/>
      <c r="N180" s="1041"/>
      <c r="O180" s="1042"/>
    </row>
    <row r="181" spans="2:15" ht="17" thickBot="1" x14ac:dyDescent="0.4">
      <c r="B181" s="79" t="s">
        <v>888</v>
      </c>
      <c r="C181" s="749"/>
      <c r="D181" s="1043"/>
      <c r="E181" s="1044"/>
      <c r="G181" s="79" t="s">
        <v>888</v>
      </c>
      <c r="H181" s="749"/>
      <c r="I181" s="1043"/>
      <c r="J181" s="1044"/>
      <c r="L181" s="79" t="s">
        <v>888</v>
      </c>
      <c r="M181" s="749"/>
      <c r="N181" s="1043"/>
      <c r="O181" s="1044"/>
    </row>
    <row r="182" spans="2:15" x14ac:dyDescent="0.35">
      <c r="B182" s="1045" t="s">
        <v>564</v>
      </c>
      <c r="C182" s="1046"/>
      <c r="D182" s="80" t="s">
        <v>547</v>
      </c>
      <c r="E182" s="81" t="s">
        <v>548</v>
      </c>
      <c r="G182" s="1045" t="s">
        <v>564</v>
      </c>
      <c r="H182" s="1046"/>
      <c r="I182" s="80" t="s">
        <v>547</v>
      </c>
      <c r="J182" s="81" t="s">
        <v>548</v>
      </c>
      <c r="L182" s="1045" t="s">
        <v>564</v>
      </c>
      <c r="M182" s="1046"/>
      <c r="N182" s="80" t="s">
        <v>547</v>
      </c>
      <c r="O182" s="81" t="s">
        <v>548</v>
      </c>
    </row>
    <row r="183" spans="2:15" ht="18" customHeight="1" x14ac:dyDescent="0.35">
      <c r="B183" s="90" t="s">
        <v>566</v>
      </c>
      <c r="C183" s="92"/>
      <c r="D183" s="1047" t="e">
        <f>(C184*60)/C181</f>
        <v>#DIV/0!</v>
      </c>
      <c r="E183" s="1049" t="e">
        <f>C184/C180</f>
        <v>#DIV/0!</v>
      </c>
      <c r="G183" s="90" t="s">
        <v>566</v>
      </c>
      <c r="H183" s="92"/>
      <c r="I183" s="1047" t="e">
        <f>(H184*60)/H181</f>
        <v>#DIV/0!</v>
      </c>
      <c r="J183" s="1049" t="e">
        <f>H184/H180</f>
        <v>#DIV/0!</v>
      </c>
      <c r="L183" s="90" t="s">
        <v>566</v>
      </c>
      <c r="M183" s="92"/>
      <c r="N183" s="1047" t="e">
        <f>(M184*60)/M181</f>
        <v>#DIV/0!</v>
      </c>
      <c r="O183" s="1049" t="e">
        <f>M184/M180</f>
        <v>#DIV/0!</v>
      </c>
    </row>
    <row r="184" spans="2:15" ht="18" customHeight="1" thickBot="1" x14ac:dyDescent="0.5">
      <c r="B184" s="79" t="s">
        <v>549</v>
      </c>
      <c r="C184" s="750"/>
      <c r="D184" s="1048"/>
      <c r="E184" s="1050"/>
      <c r="G184" s="79" t="s">
        <v>549</v>
      </c>
      <c r="H184" s="750"/>
      <c r="I184" s="1048"/>
      <c r="J184" s="1050"/>
      <c r="L184" s="79" t="s">
        <v>549</v>
      </c>
      <c r="M184" s="750"/>
      <c r="N184" s="1048"/>
      <c r="O184" s="1050"/>
    </row>
    <row r="185" spans="2:15" ht="18" customHeight="1" x14ac:dyDescent="0.35">
      <c r="B185" s="1045" t="s">
        <v>565</v>
      </c>
      <c r="C185" s="1051"/>
      <c r="D185" s="1052" t="s">
        <v>880</v>
      </c>
      <c r="E185" s="1053"/>
      <c r="G185" s="1045" t="s">
        <v>565</v>
      </c>
      <c r="H185" s="1051"/>
      <c r="I185" s="1052" t="s">
        <v>880</v>
      </c>
      <c r="J185" s="1053"/>
      <c r="L185" s="1045" t="s">
        <v>565</v>
      </c>
      <c r="M185" s="1051"/>
      <c r="N185" s="1052" t="s">
        <v>880</v>
      </c>
      <c r="O185" s="1053"/>
    </row>
    <row r="186" spans="2:15" ht="18" customHeight="1" x14ac:dyDescent="0.45">
      <c r="B186" s="77" t="s">
        <v>550</v>
      </c>
      <c r="C186" s="747"/>
      <c r="D186" s="1054" t="e">
        <f>(C186/C179)</f>
        <v>#DIV/0!</v>
      </c>
      <c r="E186" s="1055"/>
      <c r="G186" s="77" t="s">
        <v>550</v>
      </c>
      <c r="H186" s="747"/>
      <c r="I186" s="1054" t="e">
        <f>(H186/H179)</f>
        <v>#DIV/0!</v>
      </c>
      <c r="J186" s="1055"/>
      <c r="L186" s="77" t="s">
        <v>550</v>
      </c>
      <c r="M186" s="747"/>
      <c r="N186" s="1054" t="e">
        <f>(M186/M179)</f>
        <v>#DIV/0!</v>
      </c>
      <c r="O186" s="1055"/>
    </row>
    <row r="187" spans="2:15" ht="18" customHeight="1" x14ac:dyDescent="0.35">
      <c r="B187" s="1056"/>
      <c r="C187" s="1057"/>
      <c r="D187" s="1058" t="s">
        <v>881</v>
      </c>
      <c r="E187" s="1059"/>
      <c r="G187" s="1056"/>
      <c r="H187" s="1057"/>
      <c r="I187" s="1058" t="s">
        <v>881</v>
      </c>
      <c r="J187" s="1059"/>
      <c r="L187" s="1056"/>
      <c r="M187" s="1057"/>
      <c r="N187" s="1058" t="s">
        <v>881</v>
      </c>
      <c r="O187" s="1059"/>
    </row>
    <row r="188" spans="2:15" ht="18" customHeight="1" thickBot="1" x14ac:dyDescent="0.5">
      <c r="B188" s="79" t="s">
        <v>551</v>
      </c>
      <c r="C188" s="751"/>
      <c r="D188" s="1061" t="e">
        <f>(C188/C179)</f>
        <v>#DIV/0!</v>
      </c>
      <c r="E188" s="1062"/>
      <c r="G188" s="79" t="s">
        <v>551</v>
      </c>
      <c r="H188" s="749"/>
      <c r="I188" s="1063" t="e">
        <f>(H188/H179)</f>
        <v>#DIV/0!</v>
      </c>
      <c r="J188" s="1064"/>
      <c r="L188" s="79" t="s">
        <v>551</v>
      </c>
      <c r="M188" s="751"/>
      <c r="N188" s="1063" t="e">
        <f>(M188/M179)</f>
        <v>#DIV/0!</v>
      </c>
      <c r="O188" s="1064"/>
    </row>
    <row r="189" spans="2:15" ht="30" customHeight="1" thickBot="1" x14ac:dyDescent="0.4">
      <c r="B189" s="755" t="s">
        <v>877</v>
      </c>
      <c r="C189" s="756"/>
      <c r="D189" s="83"/>
      <c r="E189" s="83"/>
      <c r="G189" s="755" t="s">
        <v>877</v>
      </c>
      <c r="H189" s="756"/>
      <c r="I189" s="83"/>
      <c r="J189" s="83"/>
      <c r="L189" s="755" t="s">
        <v>877</v>
      </c>
      <c r="M189" s="756"/>
      <c r="N189" s="83"/>
      <c r="O189" s="83"/>
    </row>
    <row r="190" spans="2:15" ht="36" customHeight="1" thickBot="1" x14ac:dyDescent="0.4">
      <c r="B190" s="758" t="s">
        <v>557</v>
      </c>
      <c r="C190" s="752"/>
      <c r="D190" s="83"/>
      <c r="E190" s="82"/>
      <c r="G190" s="758" t="s">
        <v>557</v>
      </c>
      <c r="H190" s="752"/>
      <c r="I190" s="83"/>
      <c r="J190" s="82"/>
      <c r="L190" s="758" t="s">
        <v>557</v>
      </c>
      <c r="M190" s="752"/>
      <c r="N190" s="83"/>
      <c r="O190" s="82"/>
    </row>
    <row r="191" spans="2:15" ht="16" customHeight="1" x14ac:dyDescent="0.35">
      <c r="B191" s="1060" t="s">
        <v>558</v>
      </c>
      <c r="C191" s="1053"/>
      <c r="D191" s="91" t="s">
        <v>567</v>
      </c>
      <c r="E191" s="82"/>
      <c r="G191" s="1060" t="s">
        <v>558</v>
      </c>
      <c r="H191" s="1053"/>
      <c r="I191" s="91" t="s">
        <v>567</v>
      </c>
      <c r="J191" s="82"/>
      <c r="L191" s="1060" t="s">
        <v>558</v>
      </c>
      <c r="M191" s="1053"/>
      <c r="N191" s="91" t="s">
        <v>567</v>
      </c>
      <c r="O191" s="82"/>
    </row>
    <row r="192" spans="2:15" ht="16" customHeight="1" x14ac:dyDescent="0.35">
      <c r="B192" s="88" t="s">
        <v>559</v>
      </c>
      <c r="C192" s="86"/>
      <c r="D192" s="91" t="s">
        <v>568</v>
      </c>
      <c r="E192" s="82"/>
      <c r="G192" s="88" t="s">
        <v>559</v>
      </c>
      <c r="H192" s="86"/>
      <c r="I192" s="91" t="s">
        <v>568</v>
      </c>
      <c r="J192" s="82"/>
      <c r="L192" s="88" t="s">
        <v>559</v>
      </c>
      <c r="M192" s="86"/>
      <c r="N192" s="91" t="s">
        <v>568</v>
      </c>
      <c r="O192" s="82"/>
    </row>
    <row r="193" spans="2:15" ht="16" customHeight="1" x14ac:dyDescent="0.35">
      <c r="B193" s="88" t="s">
        <v>560</v>
      </c>
      <c r="C193" s="86"/>
      <c r="D193" s="83"/>
      <c r="E193" s="82"/>
      <c r="G193" s="88" t="s">
        <v>560</v>
      </c>
      <c r="H193" s="86"/>
      <c r="I193" s="83"/>
      <c r="J193" s="82"/>
      <c r="L193" s="88" t="s">
        <v>560</v>
      </c>
      <c r="M193" s="86"/>
      <c r="N193" s="83"/>
      <c r="O193" s="82"/>
    </row>
    <row r="194" spans="2:15" ht="16" customHeight="1" x14ac:dyDescent="0.35">
      <c r="B194" s="88" t="s">
        <v>561</v>
      </c>
      <c r="C194" s="86"/>
      <c r="D194" s="83"/>
      <c r="E194" s="82"/>
      <c r="G194" s="88" t="s">
        <v>561</v>
      </c>
      <c r="H194" s="86"/>
      <c r="I194" s="83"/>
      <c r="J194" s="82"/>
      <c r="L194" s="88" t="s">
        <v>561</v>
      </c>
      <c r="M194" s="86"/>
      <c r="N194" s="83"/>
      <c r="O194" s="82"/>
    </row>
    <row r="195" spans="2:15" ht="16" customHeight="1" thickBot="1" x14ac:dyDescent="0.4">
      <c r="B195" s="89" t="s">
        <v>562</v>
      </c>
      <c r="C195" s="87"/>
      <c r="D195" s="83"/>
      <c r="E195" s="82"/>
      <c r="G195" s="89" t="s">
        <v>562</v>
      </c>
      <c r="H195" s="87"/>
      <c r="I195" s="83"/>
      <c r="J195" s="82"/>
      <c r="L195" s="89" t="s">
        <v>562</v>
      </c>
      <c r="M195" s="87"/>
      <c r="N195" s="83"/>
      <c r="O195" s="82"/>
    </row>
    <row r="196" spans="2:15" x14ac:dyDescent="0.35">
      <c r="B196" s="1060" t="s">
        <v>552</v>
      </c>
      <c r="C196" s="1053"/>
      <c r="D196" s="759" t="s">
        <v>878</v>
      </c>
      <c r="G196" s="1060" t="s">
        <v>552</v>
      </c>
      <c r="H196" s="1053"/>
      <c r="I196" s="84"/>
      <c r="L196" s="1060" t="s">
        <v>552</v>
      </c>
      <c r="M196" s="1053"/>
    </row>
    <row r="197" spans="2:15" x14ac:dyDescent="0.35">
      <c r="B197" s="84" t="s">
        <v>554</v>
      </c>
      <c r="C197" s="753"/>
      <c r="D197" s="759" t="s">
        <v>879</v>
      </c>
      <c r="G197" s="84" t="s">
        <v>554</v>
      </c>
      <c r="H197" s="753"/>
      <c r="L197" s="84" t="s">
        <v>554</v>
      </c>
      <c r="M197" s="753"/>
    </row>
    <row r="198" spans="2:15" x14ac:dyDescent="0.35">
      <c r="B198" s="84" t="s">
        <v>553</v>
      </c>
      <c r="C198" s="753"/>
      <c r="G198" s="84" t="s">
        <v>553</v>
      </c>
      <c r="H198" s="753"/>
      <c r="L198" s="84" t="s">
        <v>553</v>
      </c>
      <c r="M198" s="753"/>
    </row>
    <row r="199" spans="2:15" x14ac:dyDescent="0.35">
      <c r="B199" s="84" t="s">
        <v>555</v>
      </c>
      <c r="C199" s="753"/>
      <c r="G199" s="84" t="s">
        <v>555</v>
      </c>
      <c r="H199" s="753"/>
      <c r="L199" s="84" t="s">
        <v>555</v>
      </c>
      <c r="M199" s="753"/>
    </row>
    <row r="200" spans="2:15" x14ac:dyDescent="0.35">
      <c r="B200" s="84" t="s">
        <v>556</v>
      </c>
      <c r="C200" s="753"/>
      <c r="G200" s="84" t="s">
        <v>556</v>
      </c>
      <c r="H200" s="753"/>
      <c r="L200" s="84" t="s">
        <v>556</v>
      </c>
      <c r="M200" s="753"/>
    </row>
    <row r="201" spans="2:15" ht="15" thickBot="1" x14ac:dyDescent="0.4">
      <c r="B201" s="85" t="s">
        <v>563</v>
      </c>
      <c r="C201" s="754"/>
      <c r="G201" s="85" t="s">
        <v>563</v>
      </c>
      <c r="H201" s="754"/>
      <c r="L201" s="85" t="s">
        <v>563</v>
      </c>
      <c r="M201" s="754"/>
    </row>
    <row r="204" spans="2:15" ht="15" thickBot="1" x14ac:dyDescent="0.4"/>
    <row r="205" spans="2:15" x14ac:dyDescent="0.35">
      <c r="B205" s="76" t="s">
        <v>882</v>
      </c>
      <c r="C205" s="757"/>
      <c r="D205" s="1039"/>
      <c r="E205" s="1040"/>
      <c r="G205" s="76" t="s">
        <v>882</v>
      </c>
      <c r="H205" s="757"/>
      <c r="I205" s="1039"/>
      <c r="J205" s="1040"/>
      <c r="L205" s="76" t="s">
        <v>882</v>
      </c>
      <c r="M205" s="757"/>
      <c r="N205" s="1039"/>
      <c r="O205" s="1040"/>
    </row>
    <row r="206" spans="2:15" x14ac:dyDescent="0.35">
      <c r="B206" s="77" t="s">
        <v>883</v>
      </c>
      <c r="C206" s="747"/>
      <c r="D206" s="1041"/>
      <c r="E206" s="1042"/>
      <c r="G206" s="77" t="s">
        <v>883</v>
      </c>
      <c r="H206" s="747"/>
      <c r="I206" s="1041"/>
      <c r="J206" s="1042"/>
      <c r="L206" s="77" t="s">
        <v>883</v>
      </c>
      <c r="M206" s="747"/>
      <c r="N206" s="1041"/>
      <c r="O206" s="1042"/>
    </row>
    <row r="207" spans="2:15" x14ac:dyDescent="0.35">
      <c r="B207" s="77" t="s">
        <v>884</v>
      </c>
      <c r="C207" s="747"/>
      <c r="D207" s="1041"/>
      <c r="E207" s="1042"/>
      <c r="G207" s="77" t="s">
        <v>884</v>
      </c>
      <c r="H207" s="747"/>
      <c r="I207" s="1041"/>
      <c r="J207" s="1042"/>
      <c r="L207" s="77" t="s">
        <v>884</v>
      </c>
      <c r="M207" s="747"/>
      <c r="N207" s="1041"/>
      <c r="O207" s="1042"/>
    </row>
    <row r="208" spans="2:15" ht="16.5" x14ac:dyDescent="0.35">
      <c r="B208" s="77" t="s">
        <v>885</v>
      </c>
      <c r="C208" s="747"/>
      <c r="D208" s="1041"/>
      <c r="E208" s="1042"/>
      <c r="G208" s="77" t="s">
        <v>885</v>
      </c>
      <c r="H208" s="747"/>
      <c r="I208" s="1041"/>
      <c r="J208" s="1042"/>
      <c r="L208" s="77" t="s">
        <v>885</v>
      </c>
      <c r="M208" s="747"/>
      <c r="N208" s="1041"/>
      <c r="O208" s="1042"/>
    </row>
    <row r="209" spans="2:15" ht="16.5" x14ac:dyDescent="0.35">
      <c r="B209" s="78" t="s">
        <v>886</v>
      </c>
      <c r="C209" s="748"/>
      <c r="D209" s="1041"/>
      <c r="E209" s="1042"/>
      <c r="G209" s="78" t="s">
        <v>887</v>
      </c>
      <c r="H209" s="748"/>
      <c r="I209" s="1041"/>
      <c r="J209" s="1042"/>
      <c r="L209" s="78" t="s">
        <v>887</v>
      </c>
      <c r="M209" s="748"/>
      <c r="N209" s="1041"/>
      <c r="O209" s="1042"/>
    </row>
    <row r="210" spans="2:15" ht="17" thickBot="1" x14ac:dyDescent="0.4">
      <c r="B210" s="79" t="s">
        <v>888</v>
      </c>
      <c r="C210" s="749"/>
      <c r="D210" s="1043"/>
      <c r="E210" s="1044"/>
      <c r="G210" s="79" t="s">
        <v>888</v>
      </c>
      <c r="H210" s="749"/>
      <c r="I210" s="1043"/>
      <c r="J210" s="1044"/>
      <c r="L210" s="79" t="s">
        <v>888</v>
      </c>
      <c r="M210" s="749"/>
      <c r="N210" s="1043"/>
      <c r="O210" s="1044"/>
    </row>
    <row r="211" spans="2:15" x14ac:dyDescent="0.35">
      <c r="B211" s="1045" t="s">
        <v>564</v>
      </c>
      <c r="C211" s="1046"/>
      <c r="D211" s="80" t="s">
        <v>547</v>
      </c>
      <c r="E211" s="81" t="s">
        <v>548</v>
      </c>
      <c r="G211" s="1045" t="s">
        <v>564</v>
      </c>
      <c r="H211" s="1046"/>
      <c r="I211" s="80" t="s">
        <v>547</v>
      </c>
      <c r="J211" s="81" t="s">
        <v>548</v>
      </c>
      <c r="L211" s="1045" t="s">
        <v>564</v>
      </c>
      <c r="M211" s="1046"/>
      <c r="N211" s="80" t="s">
        <v>547</v>
      </c>
      <c r="O211" s="81" t="s">
        <v>548</v>
      </c>
    </row>
    <row r="212" spans="2:15" ht="18" customHeight="1" x14ac:dyDescent="0.35">
      <c r="B212" s="90" t="s">
        <v>566</v>
      </c>
      <c r="C212" s="92"/>
      <c r="D212" s="1047" t="e">
        <f>(C213*60)/C210</f>
        <v>#DIV/0!</v>
      </c>
      <c r="E212" s="1049" t="e">
        <f>C213/C209</f>
        <v>#DIV/0!</v>
      </c>
      <c r="G212" s="90" t="s">
        <v>566</v>
      </c>
      <c r="H212" s="92"/>
      <c r="I212" s="1047" t="e">
        <f>(H213*60)/H210</f>
        <v>#DIV/0!</v>
      </c>
      <c r="J212" s="1049" t="e">
        <f>H213/H209</f>
        <v>#DIV/0!</v>
      </c>
      <c r="L212" s="90" t="s">
        <v>566</v>
      </c>
      <c r="M212" s="92"/>
      <c r="N212" s="1047" t="e">
        <f>(M213*60)/M210</f>
        <v>#DIV/0!</v>
      </c>
      <c r="O212" s="1049" t="e">
        <f>M213/M209</f>
        <v>#DIV/0!</v>
      </c>
    </row>
    <row r="213" spans="2:15" ht="18" customHeight="1" thickBot="1" x14ac:dyDescent="0.5">
      <c r="B213" s="79" t="s">
        <v>549</v>
      </c>
      <c r="C213" s="750"/>
      <c r="D213" s="1048"/>
      <c r="E213" s="1050"/>
      <c r="G213" s="79" t="s">
        <v>549</v>
      </c>
      <c r="H213" s="750"/>
      <c r="I213" s="1048"/>
      <c r="J213" s="1050"/>
      <c r="L213" s="79" t="s">
        <v>549</v>
      </c>
      <c r="M213" s="750"/>
      <c r="N213" s="1048"/>
      <c r="O213" s="1050"/>
    </row>
    <row r="214" spans="2:15" ht="18" customHeight="1" x14ac:dyDescent="0.35">
      <c r="B214" s="1045" t="s">
        <v>565</v>
      </c>
      <c r="C214" s="1051"/>
      <c r="D214" s="1052" t="s">
        <v>880</v>
      </c>
      <c r="E214" s="1053"/>
      <c r="G214" s="1045" t="s">
        <v>565</v>
      </c>
      <c r="H214" s="1051"/>
      <c r="I214" s="1052" t="s">
        <v>880</v>
      </c>
      <c r="J214" s="1053"/>
      <c r="L214" s="1045" t="s">
        <v>565</v>
      </c>
      <c r="M214" s="1051"/>
      <c r="N214" s="1052" t="s">
        <v>880</v>
      </c>
      <c r="O214" s="1053"/>
    </row>
    <row r="215" spans="2:15" ht="18" customHeight="1" x14ac:dyDescent="0.45">
      <c r="B215" s="77" t="s">
        <v>550</v>
      </c>
      <c r="C215" s="747"/>
      <c r="D215" s="1054" t="e">
        <f>(C215/C208)</f>
        <v>#DIV/0!</v>
      </c>
      <c r="E215" s="1055"/>
      <c r="G215" s="77" t="s">
        <v>550</v>
      </c>
      <c r="H215" s="747"/>
      <c r="I215" s="1054" t="e">
        <f>(H215/H208)</f>
        <v>#DIV/0!</v>
      </c>
      <c r="J215" s="1055"/>
      <c r="L215" s="77" t="s">
        <v>550</v>
      </c>
      <c r="M215" s="747"/>
      <c r="N215" s="1054" t="e">
        <f>(M215/M208)</f>
        <v>#DIV/0!</v>
      </c>
      <c r="O215" s="1055"/>
    </row>
    <row r="216" spans="2:15" ht="18" customHeight="1" x14ac:dyDescent="0.35">
      <c r="B216" s="1056"/>
      <c r="C216" s="1057"/>
      <c r="D216" s="1058" t="s">
        <v>881</v>
      </c>
      <c r="E216" s="1059"/>
      <c r="G216" s="1056"/>
      <c r="H216" s="1057"/>
      <c r="I216" s="1058" t="s">
        <v>881</v>
      </c>
      <c r="J216" s="1059"/>
      <c r="L216" s="1056"/>
      <c r="M216" s="1057"/>
      <c r="N216" s="1058" t="s">
        <v>881</v>
      </c>
      <c r="O216" s="1059"/>
    </row>
    <row r="217" spans="2:15" ht="18" customHeight="1" thickBot="1" x14ac:dyDescent="0.5">
      <c r="B217" s="79" t="s">
        <v>551</v>
      </c>
      <c r="C217" s="751"/>
      <c r="D217" s="1061" t="e">
        <f>(C217/C208)</f>
        <v>#DIV/0!</v>
      </c>
      <c r="E217" s="1062"/>
      <c r="G217" s="79" t="s">
        <v>551</v>
      </c>
      <c r="H217" s="749"/>
      <c r="I217" s="1063" t="e">
        <f>(H217/H208)</f>
        <v>#DIV/0!</v>
      </c>
      <c r="J217" s="1064"/>
      <c r="L217" s="79" t="s">
        <v>551</v>
      </c>
      <c r="M217" s="751"/>
      <c r="N217" s="1063" t="e">
        <f>(M217/M208)</f>
        <v>#DIV/0!</v>
      </c>
      <c r="O217" s="1064"/>
    </row>
    <row r="218" spans="2:15" ht="30" customHeight="1" thickBot="1" x14ac:dyDescent="0.4">
      <c r="B218" s="755" t="s">
        <v>877</v>
      </c>
      <c r="C218" s="756"/>
      <c r="D218" s="83"/>
      <c r="E218" s="83"/>
      <c r="G218" s="755" t="s">
        <v>877</v>
      </c>
      <c r="H218" s="756"/>
      <c r="I218" s="83"/>
      <c r="J218" s="83"/>
      <c r="L218" s="755" t="s">
        <v>877</v>
      </c>
      <c r="M218" s="756"/>
      <c r="N218" s="83"/>
      <c r="O218" s="83"/>
    </row>
    <row r="219" spans="2:15" ht="36" customHeight="1" thickBot="1" x14ac:dyDescent="0.4">
      <c r="B219" s="758" t="s">
        <v>557</v>
      </c>
      <c r="C219" s="752"/>
      <c r="D219" s="83"/>
      <c r="E219" s="82"/>
      <c r="G219" s="758" t="s">
        <v>557</v>
      </c>
      <c r="H219" s="752"/>
      <c r="I219" s="83"/>
      <c r="J219" s="82"/>
      <c r="L219" s="758" t="s">
        <v>557</v>
      </c>
      <c r="M219" s="752"/>
      <c r="N219" s="83"/>
      <c r="O219" s="82"/>
    </row>
    <row r="220" spans="2:15" ht="16" customHeight="1" x14ac:dyDescent="0.35">
      <c r="B220" s="1060" t="s">
        <v>558</v>
      </c>
      <c r="C220" s="1053"/>
      <c r="D220" s="91" t="s">
        <v>567</v>
      </c>
      <c r="E220" s="82"/>
      <c r="G220" s="1060" t="s">
        <v>558</v>
      </c>
      <c r="H220" s="1053"/>
      <c r="I220" s="91" t="s">
        <v>567</v>
      </c>
      <c r="J220" s="82"/>
      <c r="L220" s="1060" t="s">
        <v>558</v>
      </c>
      <c r="M220" s="1053"/>
      <c r="N220" s="91" t="s">
        <v>567</v>
      </c>
      <c r="O220" s="82"/>
    </row>
    <row r="221" spans="2:15" ht="16" customHeight="1" x14ac:dyDescent="0.35">
      <c r="B221" s="88" t="s">
        <v>559</v>
      </c>
      <c r="C221" s="86"/>
      <c r="D221" s="91" t="s">
        <v>568</v>
      </c>
      <c r="E221" s="82"/>
      <c r="G221" s="88" t="s">
        <v>559</v>
      </c>
      <c r="H221" s="86"/>
      <c r="I221" s="91" t="s">
        <v>568</v>
      </c>
      <c r="J221" s="82"/>
      <c r="L221" s="88" t="s">
        <v>559</v>
      </c>
      <c r="M221" s="86"/>
      <c r="N221" s="91" t="s">
        <v>568</v>
      </c>
      <c r="O221" s="82"/>
    </row>
    <row r="222" spans="2:15" ht="16" customHeight="1" x14ac:dyDescent="0.35">
      <c r="B222" s="88" t="s">
        <v>560</v>
      </c>
      <c r="C222" s="86"/>
      <c r="D222" s="83"/>
      <c r="E222" s="82"/>
      <c r="G222" s="88" t="s">
        <v>560</v>
      </c>
      <c r="H222" s="86"/>
      <c r="I222" s="83"/>
      <c r="J222" s="82"/>
      <c r="L222" s="88" t="s">
        <v>560</v>
      </c>
      <c r="M222" s="86"/>
      <c r="N222" s="83"/>
      <c r="O222" s="82"/>
    </row>
    <row r="223" spans="2:15" ht="16" customHeight="1" x14ac:dyDescent="0.35">
      <c r="B223" s="88" t="s">
        <v>561</v>
      </c>
      <c r="C223" s="86"/>
      <c r="D223" s="83"/>
      <c r="E223" s="82"/>
      <c r="G223" s="88" t="s">
        <v>561</v>
      </c>
      <c r="H223" s="86"/>
      <c r="I223" s="83"/>
      <c r="J223" s="82"/>
      <c r="L223" s="88" t="s">
        <v>561</v>
      </c>
      <c r="M223" s="86"/>
      <c r="N223" s="83"/>
      <c r="O223" s="82"/>
    </row>
    <row r="224" spans="2:15" ht="16" customHeight="1" thickBot="1" x14ac:dyDescent="0.4">
      <c r="B224" s="89" t="s">
        <v>562</v>
      </c>
      <c r="C224" s="87"/>
      <c r="D224" s="83"/>
      <c r="E224" s="82"/>
      <c r="G224" s="89" t="s">
        <v>562</v>
      </c>
      <c r="H224" s="87"/>
      <c r="I224" s="83"/>
      <c r="J224" s="82"/>
      <c r="L224" s="89" t="s">
        <v>562</v>
      </c>
      <c r="M224" s="87"/>
      <c r="N224" s="83"/>
      <c r="O224" s="82"/>
    </row>
    <row r="225" spans="2:15" x14ac:dyDescent="0.35">
      <c r="B225" s="1060" t="s">
        <v>552</v>
      </c>
      <c r="C225" s="1053"/>
      <c r="D225" s="759" t="s">
        <v>878</v>
      </c>
      <c r="G225" s="1060" t="s">
        <v>552</v>
      </c>
      <c r="H225" s="1053"/>
      <c r="I225" s="84"/>
      <c r="L225" s="1060" t="s">
        <v>552</v>
      </c>
      <c r="M225" s="1053"/>
    </row>
    <row r="226" spans="2:15" x14ac:dyDescent="0.35">
      <c r="B226" s="84" t="s">
        <v>554</v>
      </c>
      <c r="C226" s="753"/>
      <c r="D226" s="759" t="s">
        <v>879</v>
      </c>
      <c r="G226" s="84" t="s">
        <v>554</v>
      </c>
      <c r="H226" s="753"/>
      <c r="L226" s="84" t="s">
        <v>554</v>
      </c>
      <c r="M226" s="753"/>
    </row>
    <row r="227" spans="2:15" x14ac:dyDescent="0.35">
      <c r="B227" s="84" t="s">
        <v>553</v>
      </c>
      <c r="C227" s="753"/>
      <c r="G227" s="84" t="s">
        <v>553</v>
      </c>
      <c r="H227" s="753"/>
      <c r="L227" s="84" t="s">
        <v>553</v>
      </c>
      <c r="M227" s="753"/>
    </row>
    <row r="228" spans="2:15" x14ac:dyDescent="0.35">
      <c r="B228" s="84" t="s">
        <v>555</v>
      </c>
      <c r="C228" s="753"/>
      <c r="G228" s="84" t="s">
        <v>555</v>
      </c>
      <c r="H228" s="753"/>
      <c r="L228" s="84" t="s">
        <v>555</v>
      </c>
      <c r="M228" s="753"/>
    </row>
    <row r="229" spans="2:15" x14ac:dyDescent="0.35">
      <c r="B229" s="84" t="s">
        <v>556</v>
      </c>
      <c r="C229" s="753"/>
      <c r="G229" s="84" t="s">
        <v>556</v>
      </c>
      <c r="H229" s="753"/>
      <c r="L229" s="84" t="s">
        <v>556</v>
      </c>
      <c r="M229" s="753"/>
    </row>
    <row r="230" spans="2:15" ht="15" thickBot="1" x14ac:dyDescent="0.4">
      <c r="B230" s="85" t="s">
        <v>563</v>
      </c>
      <c r="C230" s="754"/>
      <c r="G230" s="85" t="s">
        <v>563</v>
      </c>
      <c r="H230" s="754"/>
      <c r="L230" s="85" t="s">
        <v>563</v>
      </c>
      <c r="M230" s="754"/>
    </row>
    <row r="233" spans="2:15" ht="15" thickBot="1" x14ac:dyDescent="0.4"/>
    <row r="234" spans="2:15" x14ac:dyDescent="0.35">
      <c r="B234" s="76" t="s">
        <v>882</v>
      </c>
      <c r="C234" s="757"/>
      <c r="D234" s="1039"/>
      <c r="E234" s="1040"/>
      <c r="G234" s="76" t="s">
        <v>882</v>
      </c>
      <c r="H234" s="757"/>
      <c r="I234" s="1039"/>
      <c r="J234" s="1040"/>
      <c r="L234" s="76" t="s">
        <v>882</v>
      </c>
      <c r="M234" s="757"/>
      <c r="N234" s="1039"/>
      <c r="O234" s="1040"/>
    </row>
    <row r="235" spans="2:15" x14ac:dyDescent="0.35">
      <c r="B235" s="77" t="s">
        <v>883</v>
      </c>
      <c r="C235" s="747"/>
      <c r="D235" s="1041"/>
      <c r="E235" s="1042"/>
      <c r="G235" s="77" t="s">
        <v>883</v>
      </c>
      <c r="H235" s="747"/>
      <c r="I235" s="1041"/>
      <c r="J235" s="1042"/>
      <c r="L235" s="77" t="s">
        <v>883</v>
      </c>
      <c r="M235" s="747"/>
      <c r="N235" s="1041"/>
      <c r="O235" s="1042"/>
    </row>
    <row r="236" spans="2:15" x14ac:dyDescent="0.35">
      <c r="B236" s="77" t="s">
        <v>884</v>
      </c>
      <c r="C236" s="747"/>
      <c r="D236" s="1041"/>
      <c r="E236" s="1042"/>
      <c r="G236" s="77" t="s">
        <v>884</v>
      </c>
      <c r="H236" s="747"/>
      <c r="I236" s="1041"/>
      <c r="J236" s="1042"/>
      <c r="L236" s="77" t="s">
        <v>884</v>
      </c>
      <c r="M236" s="747"/>
      <c r="N236" s="1041"/>
      <c r="O236" s="1042"/>
    </row>
    <row r="237" spans="2:15" ht="16.5" x14ac:dyDescent="0.35">
      <c r="B237" s="77" t="s">
        <v>885</v>
      </c>
      <c r="C237" s="747"/>
      <c r="D237" s="1041"/>
      <c r="E237" s="1042"/>
      <c r="G237" s="77" t="s">
        <v>885</v>
      </c>
      <c r="H237" s="747"/>
      <c r="I237" s="1041"/>
      <c r="J237" s="1042"/>
      <c r="L237" s="77" t="s">
        <v>885</v>
      </c>
      <c r="M237" s="747"/>
      <c r="N237" s="1041"/>
      <c r="O237" s="1042"/>
    </row>
    <row r="238" spans="2:15" ht="16.5" x14ac:dyDescent="0.35">
      <c r="B238" s="78" t="s">
        <v>886</v>
      </c>
      <c r="C238" s="748"/>
      <c r="D238" s="1041"/>
      <c r="E238" s="1042"/>
      <c r="G238" s="78" t="s">
        <v>887</v>
      </c>
      <c r="H238" s="748"/>
      <c r="I238" s="1041"/>
      <c r="J238" s="1042"/>
      <c r="L238" s="78" t="s">
        <v>887</v>
      </c>
      <c r="M238" s="748"/>
      <c r="N238" s="1041"/>
      <c r="O238" s="1042"/>
    </row>
    <row r="239" spans="2:15" ht="17" thickBot="1" x14ac:dyDescent="0.4">
      <c r="B239" s="79" t="s">
        <v>888</v>
      </c>
      <c r="C239" s="749"/>
      <c r="D239" s="1043"/>
      <c r="E239" s="1044"/>
      <c r="G239" s="79" t="s">
        <v>888</v>
      </c>
      <c r="H239" s="749"/>
      <c r="I239" s="1043"/>
      <c r="J239" s="1044"/>
      <c r="L239" s="79" t="s">
        <v>888</v>
      </c>
      <c r="M239" s="749"/>
      <c r="N239" s="1043"/>
      <c r="O239" s="1044"/>
    </row>
    <row r="240" spans="2:15" x14ac:dyDescent="0.35">
      <c r="B240" s="1045" t="s">
        <v>564</v>
      </c>
      <c r="C240" s="1046"/>
      <c r="D240" s="80" t="s">
        <v>547</v>
      </c>
      <c r="E240" s="81" t="s">
        <v>548</v>
      </c>
      <c r="G240" s="1045" t="s">
        <v>564</v>
      </c>
      <c r="H240" s="1046"/>
      <c r="I240" s="80" t="s">
        <v>547</v>
      </c>
      <c r="J240" s="81" t="s">
        <v>548</v>
      </c>
      <c r="L240" s="1045" t="s">
        <v>564</v>
      </c>
      <c r="M240" s="1046"/>
      <c r="N240" s="80" t="s">
        <v>547</v>
      </c>
      <c r="O240" s="81" t="s">
        <v>548</v>
      </c>
    </row>
    <row r="241" spans="2:15" ht="18" customHeight="1" x14ac:dyDescent="0.35">
      <c r="B241" s="90" t="s">
        <v>566</v>
      </c>
      <c r="C241" s="92"/>
      <c r="D241" s="1047" t="e">
        <f>(C242*60)/C239</f>
        <v>#DIV/0!</v>
      </c>
      <c r="E241" s="1049" t="e">
        <f>C242/C238</f>
        <v>#DIV/0!</v>
      </c>
      <c r="G241" s="90" t="s">
        <v>566</v>
      </c>
      <c r="H241" s="92"/>
      <c r="I241" s="1047" t="e">
        <f>(H242*60)/H239</f>
        <v>#DIV/0!</v>
      </c>
      <c r="J241" s="1049" t="e">
        <f>H242/H238</f>
        <v>#DIV/0!</v>
      </c>
      <c r="L241" s="90" t="s">
        <v>566</v>
      </c>
      <c r="M241" s="92"/>
      <c r="N241" s="1047" t="e">
        <f>(M242*60)/M239</f>
        <v>#DIV/0!</v>
      </c>
      <c r="O241" s="1049" t="e">
        <f>M242/M238</f>
        <v>#DIV/0!</v>
      </c>
    </row>
    <row r="242" spans="2:15" ht="18" customHeight="1" thickBot="1" x14ac:dyDescent="0.5">
      <c r="B242" s="79" t="s">
        <v>549</v>
      </c>
      <c r="C242" s="750"/>
      <c r="D242" s="1048"/>
      <c r="E242" s="1050"/>
      <c r="G242" s="79" t="s">
        <v>549</v>
      </c>
      <c r="H242" s="750"/>
      <c r="I242" s="1048"/>
      <c r="J242" s="1050"/>
      <c r="L242" s="79" t="s">
        <v>549</v>
      </c>
      <c r="M242" s="750"/>
      <c r="N242" s="1048"/>
      <c r="O242" s="1050"/>
    </row>
    <row r="243" spans="2:15" ht="18" customHeight="1" x14ac:dyDescent="0.35">
      <c r="B243" s="1045" t="s">
        <v>565</v>
      </c>
      <c r="C243" s="1051"/>
      <c r="D243" s="1052" t="s">
        <v>880</v>
      </c>
      <c r="E243" s="1053"/>
      <c r="G243" s="1045" t="s">
        <v>565</v>
      </c>
      <c r="H243" s="1051"/>
      <c r="I243" s="1052" t="s">
        <v>880</v>
      </c>
      <c r="J243" s="1053"/>
      <c r="L243" s="1045" t="s">
        <v>565</v>
      </c>
      <c r="M243" s="1051"/>
      <c r="N243" s="1052" t="s">
        <v>880</v>
      </c>
      <c r="O243" s="1053"/>
    </row>
    <row r="244" spans="2:15" ht="18" customHeight="1" x14ac:dyDescent="0.45">
      <c r="B244" s="77" t="s">
        <v>550</v>
      </c>
      <c r="C244" s="747"/>
      <c r="D244" s="1054" t="e">
        <f>(C244/C237)</f>
        <v>#DIV/0!</v>
      </c>
      <c r="E244" s="1055"/>
      <c r="G244" s="77" t="s">
        <v>550</v>
      </c>
      <c r="H244" s="747"/>
      <c r="I244" s="1054" t="e">
        <f>(H244/H237)</f>
        <v>#DIV/0!</v>
      </c>
      <c r="J244" s="1055"/>
      <c r="L244" s="77" t="s">
        <v>550</v>
      </c>
      <c r="M244" s="747"/>
      <c r="N244" s="1054" t="e">
        <f>(M244/M237)</f>
        <v>#DIV/0!</v>
      </c>
      <c r="O244" s="1055"/>
    </row>
    <row r="245" spans="2:15" ht="18" customHeight="1" x14ac:dyDescent="0.35">
      <c r="B245" s="1056"/>
      <c r="C245" s="1057"/>
      <c r="D245" s="1058" t="s">
        <v>881</v>
      </c>
      <c r="E245" s="1059"/>
      <c r="G245" s="1056"/>
      <c r="H245" s="1057"/>
      <c r="I245" s="1058" t="s">
        <v>881</v>
      </c>
      <c r="J245" s="1059"/>
      <c r="L245" s="1056"/>
      <c r="M245" s="1057"/>
      <c r="N245" s="1058" t="s">
        <v>881</v>
      </c>
      <c r="O245" s="1059"/>
    </row>
    <row r="246" spans="2:15" ht="18" customHeight="1" thickBot="1" x14ac:dyDescent="0.5">
      <c r="B246" s="79" t="s">
        <v>551</v>
      </c>
      <c r="C246" s="751"/>
      <c r="D246" s="1061" t="e">
        <f>(C246/C237)</f>
        <v>#DIV/0!</v>
      </c>
      <c r="E246" s="1062"/>
      <c r="G246" s="79" t="s">
        <v>551</v>
      </c>
      <c r="H246" s="749"/>
      <c r="I246" s="1063" t="e">
        <f>(H246/H237)</f>
        <v>#DIV/0!</v>
      </c>
      <c r="J246" s="1064"/>
      <c r="L246" s="79" t="s">
        <v>551</v>
      </c>
      <c r="M246" s="751"/>
      <c r="N246" s="1063" t="e">
        <f>(M246/M237)</f>
        <v>#DIV/0!</v>
      </c>
      <c r="O246" s="1064"/>
    </row>
    <row r="247" spans="2:15" ht="30" customHeight="1" thickBot="1" x14ac:dyDescent="0.4">
      <c r="B247" s="755" t="s">
        <v>877</v>
      </c>
      <c r="C247" s="756"/>
      <c r="D247" s="83"/>
      <c r="E247" s="83"/>
      <c r="G247" s="755" t="s">
        <v>877</v>
      </c>
      <c r="H247" s="756"/>
      <c r="I247" s="83"/>
      <c r="J247" s="83"/>
      <c r="L247" s="755" t="s">
        <v>877</v>
      </c>
      <c r="M247" s="756"/>
      <c r="N247" s="83"/>
      <c r="O247" s="83"/>
    </row>
    <row r="248" spans="2:15" ht="36" customHeight="1" thickBot="1" x14ac:dyDescent="0.4">
      <c r="B248" s="758" t="s">
        <v>557</v>
      </c>
      <c r="C248" s="752"/>
      <c r="D248" s="83"/>
      <c r="E248" s="82"/>
      <c r="G248" s="758" t="s">
        <v>557</v>
      </c>
      <c r="H248" s="752"/>
      <c r="I248" s="83"/>
      <c r="J248" s="82"/>
      <c r="L248" s="758" t="s">
        <v>557</v>
      </c>
      <c r="M248" s="752"/>
      <c r="N248" s="83"/>
      <c r="O248" s="82"/>
    </row>
    <row r="249" spans="2:15" ht="16" customHeight="1" x14ac:dyDescent="0.35">
      <c r="B249" s="1060" t="s">
        <v>558</v>
      </c>
      <c r="C249" s="1053"/>
      <c r="D249" s="91" t="s">
        <v>567</v>
      </c>
      <c r="E249" s="82"/>
      <c r="G249" s="1060" t="s">
        <v>558</v>
      </c>
      <c r="H249" s="1053"/>
      <c r="I249" s="91" t="s">
        <v>567</v>
      </c>
      <c r="J249" s="82"/>
      <c r="L249" s="1060" t="s">
        <v>558</v>
      </c>
      <c r="M249" s="1053"/>
      <c r="N249" s="91" t="s">
        <v>567</v>
      </c>
      <c r="O249" s="82"/>
    </row>
    <row r="250" spans="2:15" ht="16" customHeight="1" x14ac:dyDescent="0.35">
      <c r="B250" s="88" t="s">
        <v>559</v>
      </c>
      <c r="C250" s="86"/>
      <c r="D250" s="91" t="s">
        <v>568</v>
      </c>
      <c r="E250" s="82"/>
      <c r="G250" s="88" t="s">
        <v>559</v>
      </c>
      <c r="H250" s="86"/>
      <c r="I250" s="91" t="s">
        <v>568</v>
      </c>
      <c r="J250" s="82"/>
      <c r="L250" s="88" t="s">
        <v>559</v>
      </c>
      <c r="M250" s="86"/>
      <c r="N250" s="91" t="s">
        <v>568</v>
      </c>
      <c r="O250" s="82"/>
    </row>
    <row r="251" spans="2:15" ht="16" customHeight="1" x14ac:dyDescent="0.35">
      <c r="B251" s="88" t="s">
        <v>560</v>
      </c>
      <c r="C251" s="86"/>
      <c r="D251" s="83"/>
      <c r="E251" s="82"/>
      <c r="G251" s="88" t="s">
        <v>560</v>
      </c>
      <c r="H251" s="86"/>
      <c r="I251" s="83"/>
      <c r="J251" s="82"/>
      <c r="L251" s="88" t="s">
        <v>560</v>
      </c>
      <c r="M251" s="86"/>
      <c r="N251" s="83"/>
      <c r="O251" s="82"/>
    </row>
    <row r="252" spans="2:15" ht="16" customHeight="1" x14ac:dyDescent="0.35">
      <c r="B252" s="88" t="s">
        <v>561</v>
      </c>
      <c r="C252" s="86"/>
      <c r="D252" s="83"/>
      <c r="E252" s="82"/>
      <c r="G252" s="88" t="s">
        <v>561</v>
      </c>
      <c r="H252" s="86"/>
      <c r="I252" s="83"/>
      <c r="J252" s="82"/>
      <c r="L252" s="88" t="s">
        <v>561</v>
      </c>
      <c r="M252" s="86"/>
      <c r="N252" s="83"/>
      <c r="O252" s="82"/>
    </row>
    <row r="253" spans="2:15" ht="16" customHeight="1" thickBot="1" x14ac:dyDescent="0.4">
      <c r="B253" s="89" t="s">
        <v>562</v>
      </c>
      <c r="C253" s="87"/>
      <c r="D253" s="83"/>
      <c r="E253" s="82"/>
      <c r="G253" s="89" t="s">
        <v>562</v>
      </c>
      <c r="H253" s="87"/>
      <c r="I253" s="83"/>
      <c r="J253" s="82"/>
      <c r="L253" s="89" t="s">
        <v>562</v>
      </c>
      <c r="M253" s="87"/>
      <c r="N253" s="83"/>
      <c r="O253" s="82"/>
    </row>
    <row r="254" spans="2:15" x14ac:dyDescent="0.35">
      <c r="B254" s="1060" t="s">
        <v>552</v>
      </c>
      <c r="C254" s="1053"/>
      <c r="D254" s="759" t="s">
        <v>878</v>
      </c>
      <c r="G254" s="1060" t="s">
        <v>552</v>
      </c>
      <c r="H254" s="1053"/>
      <c r="I254" s="84"/>
      <c r="L254" s="1060" t="s">
        <v>552</v>
      </c>
      <c r="M254" s="1053"/>
    </row>
    <row r="255" spans="2:15" x14ac:dyDescent="0.35">
      <c r="B255" s="84" t="s">
        <v>554</v>
      </c>
      <c r="C255" s="753"/>
      <c r="D255" s="759" t="s">
        <v>879</v>
      </c>
      <c r="G255" s="84" t="s">
        <v>554</v>
      </c>
      <c r="H255" s="753"/>
      <c r="L255" s="84" t="s">
        <v>554</v>
      </c>
      <c r="M255" s="753"/>
    </row>
    <row r="256" spans="2:15" x14ac:dyDescent="0.35">
      <c r="B256" s="84" t="s">
        <v>553</v>
      </c>
      <c r="C256" s="753"/>
      <c r="G256" s="84" t="s">
        <v>553</v>
      </c>
      <c r="H256" s="753"/>
      <c r="L256" s="84" t="s">
        <v>553</v>
      </c>
      <c r="M256" s="753"/>
    </row>
    <row r="257" spans="2:15" x14ac:dyDescent="0.35">
      <c r="B257" s="84" t="s">
        <v>555</v>
      </c>
      <c r="C257" s="753"/>
      <c r="G257" s="84" t="s">
        <v>555</v>
      </c>
      <c r="H257" s="753"/>
      <c r="L257" s="84" t="s">
        <v>555</v>
      </c>
      <c r="M257" s="753"/>
    </row>
    <row r="258" spans="2:15" x14ac:dyDescent="0.35">
      <c r="B258" s="84" t="s">
        <v>556</v>
      </c>
      <c r="C258" s="753"/>
      <c r="G258" s="84" t="s">
        <v>556</v>
      </c>
      <c r="H258" s="753"/>
      <c r="L258" s="84" t="s">
        <v>556</v>
      </c>
      <c r="M258" s="753"/>
    </row>
    <row r="259" spans="2:15" ht="15" thickBot="1" x14ac:dyDescent="0.4">
      <c r="B259" s="85" t="s">
        <v>563</v>
      </c>
      <c r="C259" s="754"/>
      <c r="G259" s="85" t="s">
        <v>563</v>
      </c>
      <c r="H259" s="754"/>
      <c r="L259" s="85" t="s">
        <v>563</v>
      </c>
      <c r="M259" s="754"/>
    </row>
    <row r="262" spans="2:15" ht="15" thickBot="1" x14ac:dyDescent="0.4"/>
    <row r="263" spans="2:15" x14ac:dyDescent="0.35">
      <c r="B263" s="76" t="s">
        <v>882</v>
      </c>
      <c r="C263" s="757"/>
      <c r="D263" s="1039"/>
      <c r="E263" s="1040"/>
      <c r="G263" s="76" t="s">
        <v>882</v>
      </c>
      <c r="H263" s="757"/>
      <c r="I263" s="1039"/>
      <c r="J263" s="1040"/>
      <c r="L263" s="76" t="s">
        <v>882</v>
      </c>
      <c r="M263" s="757"/>
      <c r="N263" s="1039"/>
      <c r="O263" s="1040"/>
    </row>
    <row r="264" spans="2:15" x14ac:dyDescent="0.35">
      <c r="B264" s="77" t="s">
        <v>883</v>
      </c>
      <c r="C264" s="747"/>
      <c r="D264" s="1041"/>
      <c r="E264" s="1042"/>
      <c r="G264" s="77" t="s">
        <v>883</v>
      </c>
      <c r="H264" s="747"/>
      <c r="I264" s="1041"/>
      <c r="J264" s="1042"/>
      <c r="L264" s="77" t="s">
        <v>883</v>
      </c>
      <c r="M264" s="747"/>
      <c r="N264" s="1041"/>
      <c r="O264" s="1042"/>
    </row>
    <row r="265" spans="2:15" x14ac:dyDescent="0.35">
      <c r="B265" s="77" t="s">
        <v>884</v>
      </c>
      <c r="C265" s="747"/>
      <c r="D265" s="1041"/>
      <c r="E265" s="1042"/>
      <c r="G265" s="77" t="s">
        <v>884</v>
      </c>
      <c r="H265" s="747"/>
      <c r="I265" s="1041"/>
      <c r="J265" s="1042"/>
      <c r="L265" s="77" t="s">
        <v>884</v>
      </c>
      <c r="M265" s="747"/>
      <c r="N265" s="1041"/>
      <c r="O265" s="1042"/>
    </row>
    <row r="266" spans="2:15" ht="16.5" x14ac:dyDescent="0.35">
      <c r="B266" s="77" t="s">
        <v>885</v>
      </c>
      <c r="C266" s="747"/>
      <c r="D266" s="1041"/>
      <c r="E266" s="1042"/>
      <c r="G266" s="77" t="s">
        <v>885</v>
      </c>
      <c r="H266" s="747"/>
      <c r="I266" s="1041"/>
      <c r="J266" s="1042"/>
      <c r="L266" s="77" t="s">
        <v>885</v>
      </c>
      <c r="M266" s="747"/>
      <c r="N266" s="1041"/>
      <c r="O266" s="1042"/>
    </row>
    <row r="267" spans="2:15" ht="16.5" x14ac:dyDescent="0.35">
      <c r="B267" s="78" t="s">
        <v>886</v>
      </c>
      <c r="C267" s="748"/>
      <c r="D267" s="1041"/>
      <c r="E267" s="1042"/>
      <c r="G267" s="78" t="s">
        <v>887</v>
      </c>
      <c r="H267" s="748"/>
      <c r="I267" s="1041"/>
      <c r="J267" s="1042"/>
      <c r="L267" s="78" t="s">
        <v>887</v>
      </c>
      <c r="M267" s="748"/>
      <c r="N267" s="1041"/>
      <c r="O267" s="1042"/>
    </row>
    <row r="268" spans="2:15" ht="17" thickBot="1" x14ac:dyDescent="0.4">
      <c r="B268" s="79" t="s">
        <v>888</v>
      </c>
      <c r="C268" s="749"/>
      <c r="D268" s="1043"/>
      <c r="E268" s="1044"/>
      <c r="G268" s="79" t="s">
        <v>888</v>
      </c>
      <c r="H268" s="749"/>
      <c r="I268" s="1043"/>
      <c r="J268" s="1044"/>
      <c r="L268" s="79" t="s">
        <v>888</v>
      </c>
      <c r="M268" s="749"/>
      <c r="N268" s="1043"/>
      <c r="O268" s="1044"/>
    </row>
    <row r="269" spans="2:15" x14ac:dyDescent="0.35">
      <c r="B269" s="1045" t="s">
        <v>564</v>
      </c>
      <c r="C269" s="1046"/>
      <c r="D269" s="80" t="s">
        <v>547</v>
      </c>
      <c r="E269" s="81" t="s">
        <v>548</v>
      </c>
      <c r="G269" s="1045" t="s">
        <v>564</v>
      </c>
      <c r="H269" s="1046"/>
      <c r="I269" s="80" t="s">
        <v>547</v>
      </c>
      <c r="J269" s="81" t="s">
        <v>548</v>
      </c>
      <c r="L269" s="1045" t="s">
        <v>564</v>
      </c>
      <c r="M269" s="1046"/>
      <c r="N269" s="80" t="s">
        <v>547</v>
      </c>
      <c r="O269" s="81" t="s">
        <v>548</v>
      </c>
    </row>
    <row r="270" spans="2:15" ht="18" customHeight="1" x14ac:dyDescent="0.35">
      <c r="B270" s="90" t="s">
        <v>566</v>
      </c>
      <c r="C270" s="92"/>
      <c r="D270" s="1047" t="e">
        <f>(C271*60)/C268</f>
        <v>#DIV/0!</v>
      </c>
      <c r="E270" s="1049" t="e">
        <f>C271/C267</f>
        <v>#DIV/0!</v>
      </c>
      <c r="G270" s="90" t="s">
        <v>566</v>
      </c>
      <c r="H270" s="92"/>
      <c r="I270" s="1047" t="e">
        <f>(H271*60)/H268</f>
        <v>#DIV/0!</v>
      </c>
      <c r="J270" s="1049" t="e">
        <f>H271/H267</f>
        <v>#DIV/0!</v>
      </c>
      <c r="L270" s="90" t="s">
        <v>566</v>
      </c>
      <c r="M270" s="92"/>
      <c r="N270" s="1047" t="e">
        <f>(M271*60)/M268</f>
        <v>#DIV/0!</v>
      </c>
      <c r="O270" s="1049" t="e">
        <f>M271/M267</f>
        <v>#DIV/0!</v>
      </c>
    </row>
    <row r="271" spans="2:15" ht="18" customHeight="1" thickBot="1" x14ac:dyDescent="0.5">
      <c r="B271" s="79" t="s">
        <v>549</v>
      </c>
      <c r="C271" s="750"/>
      <c r="D271" s="1048"/>
      <c r="E271" s="1050"/>
      <c r="G271" s="79" t="s">
        <v>549</v>
      </c>
      <c r="H271" s="750"/>
      <c r="I271" s="1048"/>
      <c r="J271" s="1050"/>
      <c r="L271" s="79" t="s">
        <v>549</v>
      </c>
      <c r="M271" s="750"/>
      <c r="N271" s="1048"/>
      <c r="O271" s="1050"/>
    </row>
    <row r="272" spans="2:15" ht="18" customHeight="1" x14ac:dyDescent="0.35">
      <c r="B272" s="1045" t="s">
        <v>565</v>
      </c>
      <c r="C272" s="1051"/>
      <c r="D272" s="1052" t="s">
        <v>880</v>
      </c>
      <c r="E272" s="1053"/>
      <c r="G272" s="1045" t="s">
        <v>565</v>
      </c>
      <c r="H272" s="1051"/>
      <c r="I272" s="1052" t="s">
        <v>880</v>
      </c>
      <c r="J272" s="1053"/>
      <c r="L272" s="1045" t="s">
        <v>565</v>
      </c>
      <c r="M272" s="1051"/>
      <c r="N272" s="1052" t="s">
        <v>880</v>
      </c>
      <c r="O272" s="1053"/>
    </row>
    <row r="273" spans="2:15" ht="18" customHeight="1" x14ac:dyDescent="0.45">
      <c r="B273" s="77" t="s">
        <v>550</v>
      </c>
      <c r="C273" s="747"/>
      <c r="D273" s="1054" t="e">
        <f>(C273/C266)</f>
        <v>#DIV/0!</v>
      </c>
      <c r="E273" s="1055"/>
      <c r="G273" s="77" t="s">
        <v>550</v>
      </c>
      <c r="H273" s="747"/>
      <c r="I273" s="1054" t="e">
        <f>(H273/H266)</f>
        <v>#DIV/0!</v>
      </c>
      <c r="J273" s="1055"/>
      <c r="L273" s="77" t="s">
        <v>550</v>
      </c>
      <c r="M273" s="747"/>
      <c r="N273" s="1054" t="e">
        <f>(M273/M266)</f>
        <v>#DIV/0!</v>
      </c>
      <c r="O273" s="1055"/>
    </row>
    <row r="274" spans="2:15" ht="18" customHeight="1" x14ac:dyDescent="0.35">
      <c r="B274" s="1056"/>
      <c r="C274" s="1057"/>
      <c r="D274" s="1058" t="s">
        <v>881</v>
      </c>
      <c r="E274" s="1059"/>
      <c r="G274" s="1056"/>
      <c r="H274" s="1057"/>
      <c r="I274" s="1058" t="s">
        <v>881</v>
      </c>
      <c r="J274" s="1059"/>
      <c r="L274" s="1056"/>
      <c r="M274" s="1057"/>
      <c r="N274" s="1058" t="s">
        <v>881</v>
      </c>
      <c r="O274" s="1059"/>
    </row>
    <row r="275" spans="2:15" ht="18" customHeight="1" thickBot="1" x14ac:dyDescent="0.5">
      <c r="B275" s="79" t="s">
        <v>551</v>
      </c>
      <c r="C275" s="751"/>
      <c r="D275" s="1061" t="e">
        <f>(C275/C266)</f>
        <v>#DIV/0!</v>
      </c>
      <c r="E275" s="1062"/>
      <c r="G275" s="79" t="s">
        <v>551</v>
      </c>
      <c r="H275" s="749"/>
      <c r="I275" s="1063" t="e">
        <f>(H275/H266)</f>
        <v>#DIV/0!</v>
      </c>
      <c r="J275" s="1064"/>
      <c r="L275" s="79" t="s">
        <v>551</v>
      </c>
      <c r="M275" s="751"/>
      <c r="N275" s="1063" t="e">
        <f>(M275/M266)</f>
        <v>#DIV/0!</v>
      </c>
      <c r="O275" s="1064"/>
    </row>
    <row r="276" spans="2:15" ht="30" customHeight="1" thickBot="1" x14ac:dyDescent="0.4">
      <c r="B276" s="755" t="s">
        <v>877</v>
      </c>
      <c r="C276" s="756"/>
      <c r="D276" s="83"/>
      <c r="E276" s="83"/>
      <c r="G276" s="755" t="s">
        <v>877</v>
      </c>
      <c r="H276" s="756"/>
      <c r="I276" s="83"/>
      <c r="J276" s="83"/>
      <c r="L276" s="755" t="s">
        <v>877</v>
      </c>
      <c r="M276" s="756"/>
      <c r="N276" s="83"/>
      <c r="O276" s="83"/>
    </row>
    <row r="277" spans="2:15" ht="36" customHeight="1" thickBot="1" x14ac:dyDescent="0.4">
      <c r="B277" s="758" t="s">
        <v>557</v>
      </c>
      <c r="C277" s="752"/>
      <c r="D277" s="83"/>
      <c r="E277" s="82"/>
      <c r="G277" s="758" t="s">
        <v>557</v>
      </c>
      <c r="H277" s="752"/>
      <c r="I277" s="83"/>
      <c r="J277" s="82"/>
      <c r="L277" s="758" t="s">
        <v>557</v>
      </c>
      <c r="M277" s="752"/>
      <c r="N277" s="83"/>
      <c r="O277" s="82"/>
    </row>
    <row r="278" spans="2:15" ht="16" customHeight="1" x14ac:dyDescent="0.35">
      <c r="B278" s="1060" t="s">
        <v>558</v>
      </c>
      <c r="C278" s="1053"/>
      <c r="D278" s="91" t="s">
        <v>567</v>
      </c>
      <c r="E278" s="82"/>
      <c r="G278" s="1060" t="s">
        <v>558</v>
      </c>
      <c r="H278" s="1053"/>
      <c r="I278" s="91" t="s">
        <v>567</v>
      </c>
      <c r="J278" s="82"/>
      <c r="L278" s="1060" t="s">
        <v>558</v>
      </c>
      <c r="M278" s="1053"/>
      <c r="N278" s="91" t="s">
        <v>567</v>
      </c>
      <c r="O278" s="82"/>
    </row>
    <row r="279" spans="2:15" ht="16" customHeight="1" x14ac:dyDescent="0.35">
      <c r="B279" s="88" t="s">
        <v>559</v>
      </c>
      <c r="C279" s="86"/>
      <c r="D279" s="91" t="s">
        <v>568</v>
      </c>
      <c r="E279" s="82"/>
      <c r="G279" s="88" t="s">
        <v>559</v>
      </c>
      <c r="H279" s="86"/>
      <c r="I279" s="91" t="s">
        <v>568</v>
      </c>
      <c r="J279" s="82"/>
      <c r="L279" s="88" t="s">
        <v>559</v>
      </c>
      <c r="M279" s="86"/>
      <c r="N279" s="91" t="s">
        <v>568</v>
      </c>
      <c r="O279" s="82"/>
    </row>
    <row r="280" spans="2:15" ht="16" customHeight="1" x14ac:dyDescent="0.35">
      <c r="B280" s="88" t="s">
        <v>560</v>
      </c>
      <c r="C280" s="86"/>
      <c r="D280" s="83"/>
      <c r="E280" s="82"/>
      <c r="G280" s="88" t="s">
        <v>560</v>
      </c>
      <c r="H280" s="86"/>
      <c r="I280" s="83"/>
      <c r="J280" s="82"/>
      <c r="L280" s="88" t="s">
        <v>560</v>
      </c>
      <c r="M280" s="86"/>
      <c r="N280" s="83"/>
      <c r="O280" s="82"/>
    </row>
    <row r="281" spans="2:15" ht="16" customHeight="1" x14ac:dyDescent="0.35">
      <c r="B281" s="88" t="s">
        <v>561</v>
      </c>
      <c r="C281" s="86"/>
      <c r="D281" s="83"/>
      <c r="E281" s="82"/>
      <c r="G281" s="88" t="s">
        <v>561</v>
      </c>
      <c r="H281" s="86"/>
      <c r="I281" s="83"/>
      <c r="J281" s="82"/>
      <c r="L281" s="88" t="s">
        <v>561</v>
      </c>
      <c r="M281" s="86"/>
      <c r="N281" s="83"/>
      <c r="O281" s="82"/>
    </row>
    <row r="282" spans="2:15" ht="16" customHeight="1" thickBot="1" x14ac:dyDescent="0.4">
      <c r="B282" s="89" t="s">
        <v>562</v>
      </c>
      <c r="C282" s="87"/>
      <c r="D282" s="83"/>
      <c r="E282" s="82"/>
      <c r="G282" s="89" t="s">
        <v>562</v>
      </c>
      <c r="H282" s="87"/>
      <c r="I282" s="83"/>
      <c r="J282" s="82"/>
      <c r="L282" s="89" t="s">
        <v>562</v>
      </c>
      <c r="M282" s="87"/>
      <c r="N282" s="83"/>
      <c r="O282" s="82"/>
    </row>
    <row r="283" spans="2:15" x14ac:dyDescent="0.35">
      <c r="B283" s="1060" t="s">
        <v>552</v>
      </c>
      <c r="C283" s="1053"/>
      <c r="D283" s="759" t="s">
        <v>878</v>
      </c>
      <c r="G283" s="1060" t="s">
        <v>552</v>
      </c>
      <c r="H283" s="1053"/>
      <c r="I283" s="84"/>
      <c r="L283" s="1060" t="s">
        <v>552</v>
      </c>
      <c r="M283" s="1053"/>
    </row>
    <row r="284" spans="2:15" x14ac:dyDescent="0.35">
      <c r="B284" s="84" t="s">
        <v>554</v>
      </c>
      <c r="C284" s="753"/>
      <c r="D284" s="759" t="s">
        <v>879</v>
      </c>
      <c r="G284" s="84" t="s">
        <v>554</v>
      </c>
      <c r="H284" s="753"/>
      <c r="L284" s="84" t="s">
        <v>554</v>
      </c>
      <c r="M284" s="753"/>
    </row>
    <row r="285" spans="2:15" x14ac:dyDescent="0.35">
      <c r="B285" s="84" t="s">
        <v>553</v>
      </c>
      <c r="C285" s="753"/>
      <c r="G285" s="84" t="s">
        <v>553</v>
      </c>
      <c r="H285" s="753"/>
      <c r="L285" s="84" t="s">
        <v>553</v>
      </c>
      <c r="M285" s="753"/>
    </row>
    <row r="286" spans="2:15" x14ac:dyDescent="0.35">
      <c r="B286" s="84" t="s">
        <v>555</v>
      </c>
      <c r="C286" s="753"/>
      <c r="G286" s="84" t="s">
        <v>555</v>
      </c>
      <c r="H286" s="753"/>
      <c r="L286" s="84" t="s">
        <v>555</v>
      </c>
      <c r="M286" s="753"/>
    </row>
    <row r="287" spans="2:15" x14ac:dyDescent="0.35">
      <c r="B287" s="84" t="s">
        <v>556</v>
      </c>
      <c r="C287" s="753"/>
      <c r="G287" s="84" t="s">
        <v>556</v>
      </c>
      <c r="H287" s="753"/>
      <c r="L287" s="84" t="s">
        <v>556</v>
      </c>
      <c r="M287" s="753"/>
    </row>
    <row r="288" spans="2:15" ht="15" thickBot="1" x14ac:dyDescent="0.4">
      <c r="B288" s="85" t="s">
        <v>563</v>
      </c>
      <c r="C288" s="754"/>
      <c r="G288" s="85" t="s">
        <v>563</v>
      </c>
      <c r="H288" s="754"/>
      <c r="L288" s="85" t="s">
        <v>563</v>
      </c>
      <c r="M288" s="754"/>
    </row>
    <row r="291" spans="2:15" ht="15" thickBot="1" x14ac:dyDescent="0.4"/>
    <row r="292" spans="2:15" x14ac:dyDescent="0.35">
      <c r="B292" s="76" t="s">
        <v>882</v>
      </c>
      <c r="C292" s="757"/>
      <c r="D292" s="1039"/>
      <c r="E292" s="1040"/>
      <c r="G292" s="76" t="s">
        <v>882</v>
      </c>
      <c r="H292" s="757"/>
      <c r="I292" s="1039"/>
      <c r="J292" s="1040"/>
      <c r="L292" s="76" t="s">
        <v>882</v>
      </c>
      <c r="M292" s="757"/>
      <c r="N292" s="1039"/>
      <c r="O292" s="1040"/>
    </row>
    <row r="293" spans="2:15" x14ac:dyDescent="0.35">
      <c r="B293" s="77" t="s">
        <v>883</v>
      </c>
      <c r="C293" s="747"/>
      <c r="D293" s="1041"/>
      <c r="E293" s="1042"/>
      <c r="G293" s="77" t="s">
        <v>883</v>
      </c>
      <c r="H293" s="747"/>
      <c r="I293" s="1041"/>
      <c r="J293" s="1042"/>
      <c r="L293" s="77" t="s">
        <v>883</v>
      </c>
      <c r="M293" s="747"/>
      <c r="N293" s="1041"/>
      <c r="O293" s="1042"/>
    </row>
    <row r="294" spans="2:15" x14ac:dyDescent="0.35">
      <c r="B294" s="77" t="s">
        <v>884</v>
      </c>
      <c r="C294" s="747"/>
      <c r="D294" s="1041"/>
      <c r="E294" s="1042"/>
      <c r="G294" s="77" t="s">
        <v>884</v>
      </c>
      <c r="H294" s="747"/>
      <c r="I294" s="1041"/>
      <c r="J294" s="1042"/>
      <c r="L294" s="77" t="s">
        <v>884</v>
      </c>
      <c r="M294" s="747"/>
      <c r="N294" s="1041"/>
      <c r="O294" s="1042"/>
    </row>
    <row r="295" spans="2:15" ht="16.5" x14ac:dyDescent="0.35">
      <c r="B295" s="77" t="s">
        <v>885</v>
      </c>
      <c r="C295" s="747"/>
      <c r="D295" s="1041"/>
      <c r="E295" s="1042"/>
      <c r="G295" s="77" t="s">
        <v>885</v>
      </c>
      <c r="H295" s="747"/>
      <c r="I295" s="1041"/>
      <c r="J295" s="1042"/>
      <c r="L295" s="77" t="s">
        <v>885</v>
      </c>
      <c r="M295" s="747"/>
      <c r="N295" s="1041"/>
      <c r="O295" s="1042"/>
    </row>
    <row r="296" spans="2:15" ht="16.5" x14ac:dyDescent="0.35">
      <c r="B296" s="78" t="s">
        <v>886</v>
      </c>
      <c r="C296" s="748"/>
      <c r="D296" s="1041"/>
      <c r="E296" s="1042"/>
      <c r="G296" s="78" t="s">
        <v>887</v>
      </c>
      <c r="H296" s="748"/>
      <c r="I296" s="1041"/>
      <c r="J296" s="1042"/>
      <c r="L296" s="78" t="s">
        <v>887</v>
      </c>
      <c r="M296" s="748"/>
      <c r="N296" s="1041"/>
      <c r="O296" s="1042"/>
    </row>
    <row r="297" spans="2:15" ht="17" thickBot="1" x14ac:dyDescent="0.4">
      <c r="B297" s="79" t="s">
        <v>888</v>
      </c>
      <c r="C297" s="749"/>
      <c r="D297" s="1043"/>
      <c r="E297" s="1044"/>
      <c r="G297" s="79" t="s">
        <v>888</v>
      </c>
      <c r="H297" s="749"/>
      <c r="I297" s="1043"/>
      <c r="J297" s="1044"/>
      <c r="L297" s="79" t="s">
        <v>888</v>
      </c>
      <c r="M297" s="749"/>
      <c r="N297" s="1043"/>
      <c r="O297" s="1044"/>
    </row>
    <row r="298" spans="2:15" x14ac:dyDescent="0.35">
      <c r="B298" s="1045" t="s">
        <v>564</v>
      </c>
      <c r="C298" s="1046"/>
      <c r="D298" s="80" t="s">
        <v>547</v>
      </c>
      <c r="E298" s="81" t="s">
        <v>548</v>
      </c>
      <c r="G298" s="1045" t="s">
        <v>564</v>
      </c>
      <c r="H298" s="1046"/>
      <c r="I298" s="80" t="s">
        <v>547</v>
      </c>
      <c r="J298" s="81" t="s">
        <v>548</v>
      </c>
      <c r="L298" s="1045" t="s">
        <v>564</v>
      </c>
      <c r="M298" s="1046"/>
      <c r="N298" s="80" t="s">
        <v>547</v>
      </c>
      <c r="O298" s="81" t="s">
        <v>548</v>
      </c>
    </row>
    <row r="299" spans="2:15" ht="18" customHeight="1" x14ac:dyDescent="0.35">
      <c r="B299" s="90" t="s">
        <v>566</v>
      </c>
      <c r="C299" s="92"/>
      <c r="D299" s="1047" t="e">
        <f>(C300*60)/C297</f>
        <v>#DIV/0!</v>
      </c>
      <c r="E299" s="1049" t="e">
        <f>C300/C296</f>
        <v>#DIV/0!</v>
      </c>
      <c r="G299" s="90" t="s">
        <v>566</v>
      </c>
      <c r="H299" s="92"/>
      <c r="I299" s="1047" t="e">
        <f>(H300*60)/H297</f>
        <v>#DIV/0!</v>
      </c>
      <c r="J299" s="1049" t="e">
        <f>H300/H296</f>
        <v>#DIV/0!</v>
      </c>
      <c r="L299" s="90" t="s">
        <v>566</v>
      </c>
      <c r="M299" s="92"/>
      <c r="N299" s="1047" t="e">
        <f>(M300*60)/M297</f>
        <v>#DIV/0!</v>
      </c>
      <c r="O299" s="1049" t="e">
        <f>M300/M296</f>
        <v>#DIV/0!</v>
      </c>
    </row>
    <row r="300" spans="2:15" ht="18" customHeight="1" thickBot="1" x14ac:dyDescent="0.5">
      <c r="B300" s="79" t="s">
        <v>549</v>
      </c>
      <c r="C300" s="750"/>
      <c r="D300" s="1048"/>
      <c r="E300" s="1050"/>
      <c r="G300" s="79" t="s">
        <v>549</v>
      </c>
      <c r="H300" s="750"/>
      <c r="I300" s="1048"/>
      <c r="J300" s="1050"/>
      <c r="L300" s="79" t="s">
        <v>549</v>
      </c>
      <c r="M300" s="750"/>
      <c r="N300" s="1048"/>
      <c r="O300" s="1050"/>
    </row>
    <row r="301" spans="2:15" ht="18" customHeight="1" x14ac:dyDescent="0.35">
      <c r="B301" s="1045" t="s">
        <v>565</v>
      </c>
      <c r="C301" s="1051"/>
      <c r="D301" s="1052" t="s">
        <v>880</v>
      </c>
      <c r="E301" s="1053"/>
      <c r="G301" s="1045" t="s">
        <v>565</v>
      </c>
      <c r="H301" s="1051"/>
      <c r="I301" s="1052" t="s">
        <v>880</v>
      </c>
      <c r="J301" s="1053"/>
      <c r="L301" s="1045" t="s">
        <v>565</v>
      </c>
      <c r="M301" s="1051"/>
      <c r="N301" s="1052" t="s">
        <v>880</v>
      </c>
      <c r="O301" s="1053"/>
    </row>
    <row r="302" spans="2:15" ht="18" customHeight="1" x14ac:dyDescent="0.45">
      <c r="B302" s="77" t="s">
        <v>550</v>
      </c>
      <c r="C302" s="747"/>
      <c r="D302" s="1054" t="e">
        <f>(C302/C295)</f>
        <v>#DIV/0!</v>
      </c>
      <c r="E302" s="1055"/>
      <c r="G302" s="77" t="s">
        <v>550</v>
      </c>
      <c r="H302" s="747"/>
      <c r="I302" s="1054" t="e">
        <f>(H302/H295)</f>
        <v>#DIV/0!</v>
      </c>
      <c r="J302" s="1055"/>
      <c r="L302" s="77" t="s">
        <v>550</v>
      </c>
      <c r="M302" s="747"/>
      <c r="N302" s="1054" t="e">
        <f>(M302/M295)</f>
        <v>#DIV/0!</v>
      </c>
      <c r="O302" s="1055"/>
    </row>
    <row r="303" spans="2:15" ht="18" customHeight="1" x14ac:dyDescent="0.35">
      <c r="B303" s="1056"/>
      <c r="C303" s="1057"/>
      <c r="D303" s="1058" t="s">
        <v>881</v>
      </c>
      <c r="E303" s="1059"/>
      <c r="G303" s="1056"/>
      <c r="H303" s="1057"/>
      <c r="I303" s="1058" t="s">
        <v>881</v>
      </c>
      <c r="J303" s="1059"/>
      <c r="L303" s="1056"/>
      <c r="M303" s="1057"/>
      <c r="N303" s="1058" t="s">
        <v>881</v>
      </c>
      <c r="O303" s="1059"/>
    </row>
    <row r="304" spans="2:15" ht="18" customHeight="1" thickBot="1" x14ac:dyDescent="0.5">
      <c r="B304" s="79" t="s">
        <v>551</v>
      </c>
      <c r="C304" s="751"/>
      <c r="D304" s="1061" t="e">
        <f>(C304/C295)</f>
        <v>#DIV/0!</v>
      </c>
      <c r="E304" s="1062"/>
      <c r="G304" s="79" t="s">
        <v>551</v>
      </c>
      <c r="H304" s="749"/>
      <c r="I304" s="1063" t="e">
        <f>(H304/H295)</f>
        <v>#DIV/0!</v>
      </c>
      <c r="J304" s="1064"/>
      <c r="L304" s="79" t="s">
        <v>551</v>
      </c>
      <c r="M304" s="751"/>
      <c r="N304" s="1063" t="e">
        <f>(M304/M295)</f>
        <v>#DIV/0!</v>
      </c>
      <c r="O304" s="1064"/>
    </row>
    <row r="305" spans="2:15" ht="30" customHeight="1" thickBot="1" x14ac:dyDescent="0.4">
      <c r="B305" s="755" t="s">
        <v>877</v>
      </c>
      <c r="C305" s="756"/>
      <c r="D305" s="83"/>
      <c r="E305" s="83"/>
      <c r="G305" s="755" t="s">
        <v>877</v>
      </c>
      <c r="H305" s="756"/>
      <c r="I305" s="83"/>
      <c r="J305" s="83"/>
      <c r="L305" s="755" t="s">
        <v>877</v>
      </c>
      <c r="M305" s="756"/>
      <c r="N305" s="83"/>
      <c r="O305" s="83"/>
    </row>
    <row r="306" spans="2:15" ht="36" customHeight="1" thickBot="1" x14ac:dyDescent="0.4">
      <c r="B306" s="758" t="s">
        <v>557</v>
      </c>
      <c r="C306" s="752"/>
      <c r="D306" s="83"/>
      <c r="E306" s="82"/>
      <c r="G306" s="758" t="s">
        <v>557</v>
      </c>
      <c r="H306" s="752"/>
      <c r="I306" s="83"/>
      <c r="J306" s="82"/>
      <c r="L306" s="758" t="s">
        <v>557</v>
      </c>
      <c r="M306" s="752"/>
      <c r="N306" s="83"/>
      <c r="O306" s="82"/>
    </row>
    <row r="307" spans="2:15" ht="16" customHeight="1" x14ac:dyDescent="0.35">
      <c r="B307" s="1060" t="s">
        <v>558</v>
      </c>
      <c r="C307" s="1053"/>
      <c r="D307" s="91" t="s">
        <v>567</v>
      </c>
      <c r="E307" s="82"/>
      <c r="G307" s="1060" t="s">
        <v>558</v>
      </c>
      <c r="H307" s="1053"/>
      <c r="I307" s="91" t="s">
        <v>567</v>
      </c>
      <c r="J307" s="82"/>
      <c r="L307" s="1060" t="s">
        <v>558</v>
      </c>
      <c r="M307" s="1053"/>
      <c r="N307" s="91" t="s">
        <v>567</v>
      </c>
      <c r="O307" s="82"/>
    </row>
    <row r="308" spans="2:15" ht="16" customHeight="1" x14ac:dyDescent="0.35">
      <c r="B308" s="88" t="s">
        <v>559</v>
      </c>
      <c r="C308" s="86"/>
      <c r="D308" s="91" t="s">
        <v>568</v>
      </c>
      <c r="E308" s="82"/>
      <c r="G308" s="88" t="s">
        <v>559</v>
      </c>
      <c r="H308" s="86"/>
      <c r="I308" s="91" t="s">
        <v>568</v>
      </c>
      <c r="J308" s="82"/>
      <c r="L308" s="88" t="s">
        <v>559</v>
      </c>
      <c r="M308" s="86"/>
      <c r="N308" s="91" t="s">
        <v>568</v>
      </c>
      <c r="O308" s="82"/>
    </row>
    <row r="309" spans="2:15" ht="16" customHeight="1" x14ac:dyDescent="0.35">
      <c r="B309" s="88" t="s">
        <v>560</v>
      </c>
      <c r="C309" s="86"/>
      <c r="D309" s="83"/>
      <c r="E309" s="82"/>
      <c r="G309" s="88" t="s">
        <v>560</v>
      </c>
      <c r="H309" s="86"/>
      <c r="I309" s="83"/>
      <c r="J309" s="82"/>
      <c r="L309" s="88" t="s">
        <v>560</v>
      </c>
      <c r="M309" s="86"/>
      <c r="N309" s="83"/>
      <c r="O309" s="82"/>
    </row>
    <row r="310" spans="2:15" ht="16" customHeight="1" x14ac:dyDescent="0.35">
      <c r="B310" s="88" t="s">
        <v>561</v>
      </c>
      <c r="C310" s="86"/>
      <c r="D310" s="83"/>
      <c r="E310" s="82"/>
      <c r="G310" s="88" t="s">
        <v>561</v>
      </c>
      <c r="H310" s="86"/>
      <c r="I310" s="83"/>
      <c r="J310" s="82"/>
      <c r="L310" s="88" t="s">
        <v>561</v>
      </c>
      <c r="M310" s="86"/>
      <c r="N310" s="83"/>
      <c r="O310" s="82"/>
    </row>
    <row r="311" spans="2:15" ht="16" customHeight="1" thickBot="1" x14ac:dyDescent="0.4">
      <c r="B311" s="89" t="s">
        <v>562</v>
      </c>
      <c r="C311" s="87"/>
      <c r="D311" s="83"/>
      <c r="E311" s="82"/>
      <c r="G311" s="89" t="s">
        <v>562</v>
      </c>
      <c r="H311" s="87"/>
      <c r="I311" s="83"/>
      <c r="J311" s="82"/>
      <c r="L311" s="89" t="s">
        <v>562</v>
      </c>
      <c r="M311" s="87"/>
      <c r="N311" s="83"/>
      <c r="O311" s="82"/>
    </row>
    <row r="312" spans="2:15" x14ac:dyDescent="0.35">
      <c r="B312" s="1060" t="s">
        <v>552</v>
      </c>
      <c r="C312" s="1053"/>
      <c r="D312" s="759" t="s">
        <v>878</v>
      </c>
      <c r="G312" s="1060" t="s">
        <v>552</v>
      </c>
      <c r="H312" s="1053"/>
      <c r="I312" s="84"/>
      <c r="L312" s="1060" t="s">
        <v>552</v>
      </c>
      <c r="M312" s="1053"/>
    </row>
    <row r="313" spans="2:15" x14ac:dyDescent="0.35">
      <c r="B313" s="84" t="s">
        <v>554</v>
      </c>
      <c r="C313" s="753"/>
      <c r="D313" s="759" t="s">
        <v>879</v>
      </c>
      <c r="G313" s="84" t="s">
        <v>554</v>
      </c>
      <c r="H313" s="753"/>
      <c r="L313" s="84" t="s">
        <v>554</v>
      </c>
      <c r="M313" s="753"/>
    </row>
    <row r="314" spans="2:15" x14ac:dyDescent="0.35">
      <c r="B314" s="84" t="s">
        <v>553</v>
      </c>
      <c r="C314" s="753"/>
      <c r="G314" s="84" t="s">
        <v>553</v>
      </c>
      <c r="H314" s="753"/>
      <c r="L314" s="84" t="s">
        <v>553</v>
      </c>
      <c r="M314" s="753"/>
    </row>
    <row r="315" spans="2:15" x14ac:dyDescent="0.35">
      <c r="B315" s="84" t="s">
        <v>555</v>
      </c>
      <c r="C315" s="753"/>
      <c r="G315" s="84" t="s">
        <v>555</v>
      </c>
      <c r="H315" s="753"/>
      <c r="L315" s="84" t="s">
        <v>555</v>
      </c>
      <c r="M315" s="753"/>
    </row>
    <row r="316" spans="2:15" x14ac:dyDescent="0.35">
      <c r="B316" s="84" t="s">
        <v>556</v>
      </c>
      <c r="C316" s="753"/>
      <c r="G316" s="84" t="s">
        <v>556</v>
      </c>
      <c r="H316" s="753"/>
      <c r="L316" s="84" t="s">
        <v>556</v>
      </c>
      <c r="M316" s="753"/>
    </row>
    <row r="317" spans="2:15" ht="15" thickBot="1" x14ac:dyDescent="0.4">
      <c r="B317" s="85" t="s">
        <v>563</v>
      </c>
      <c r="C317" s="754"/>
      <c r="G317" s="85" t="s">
        <v>563</v>
      </c>
      <c r="H317" s="754"/>
      <c r="L317" s="85" t="s">
        <v>563</v>
      </c>
      <c r="M317" s="754"/>
    </row>
    <row r="320" spans="2:15" ht="15" thickBot="1" x14ac:dyDescent="0.4"/>
    <row r="321" spans="2:15" x14ac:dyDescent="0.35">
      <c r="B321" s="76" t="s">
        <v>882</v>
      </c>
      <c r="C321" s="757"/>
      <c r="D321" s="1039"/>
      <c r="E321" s="1040"/>
      <c r="G321" s="76" t="s">
        <v>882</v>
      </c>
      <c r="H321" s="757"/>
      <c r="I321" s="1039"/>
      <c r="J321" s="1040"/>
      <c r="L321" s="76" t="s">
        <v>882</v>
      </c>
      <c r="M321" s="757"/>
      <c r="N321" s="1039"/>
      <c r="O321" s="1040"/>
    </row>
    <row r="322" spans="2:15" x14ac:dyDescent="0.35">
      <c r="B322" s="77" t="s">
        <v>883</v>
      </c>
      <c r="C322" s="747"/>
      <c r="D322" s="1041"/>
      <c r="E322" s="1042"/>
      <c r="G322" s="77" t="s">
        <v>883</v>
      </c>
      <c r="H322" s="747"/>
      <c r="I322" s="1041"/>
      <c r="J322" s="1042"/>
      <c r="L322" s="77" t="s">
        <v>883</v>
      </c>
      <c r="M322" s="747"/>
      <c r="N322" s="1041"/>
      <c r="O322" s="1042"/>
    </row>
    <row r="323" spans="2:15" x14ac:dyDescent="0.35">
      <c r="B323" s="77" t="s">
        <v>884</v>
      </c>
      <c r="C323" s="747"/>
      <c r="D323" s="1041"/>
      <c r="E323" s="1042"/>
      <c r="G323" s="77" t="s">
        <v>884</v>
      </c>
      <c r="H323" s="747"/>
      <c r="I323" s="1041"/>
      <c r="J323" s="1042"/>
      <c r="L323" s="77" t="s">
        <v>884</v>
      </c>
      <c r="M323" s="747"/>
      <c r="N323" s="1041"/>
      <c r="O323" s="1042"/>
    </row>
    <row r="324" spans="2:15" ht="16.5" x14ac:dyDescent="0.35">
      <c r="B324" s="77" t="s">
        <v>885</v>
      </c>
      <c r="C324" s="747"/>
      <c r="D324" s="1041"/>
      <c r="E324" s="1042"/>
      <c r="G324" s="77" t="s">
        <v>885</v>
      </c>
      <c r="H324" s="747"/>
      <c r="I324" s="1041"/>
      <c r="J324" s="1042"/>
      <c r="L324" s="77" t="s">
        <v>885</v>
      </c>
      <c r="M324" s="747"/>
      <c r="N324" s="1041"/>
      <c r="O324" s="1042"/>
    </row>
    <row r="325" spans="2:15" ht="16.5" x14ac:dyDescent="0.35">
      <c r="B325" s="78" t="s">
        <v>886</v>
      </c>
      <c r="C325" s="748"/>
      <c r="D325" s="1041"/>
      <c r="E325" s="1042"/>
      <c r="G325" s="78" t="s">
        <v>887</v>
      </c>
      <c r="H325" s="748"/>
      <c r="I325" s="1041"/>
      <c r="J325" s="1042"/>
      <c r="L325" s="78" t="s">
        <v>887</v>
      </c>
      <c r="M325" s="748"/>
      <c r="N325" s="1041"/>
      <c r="O325" s="1042"/>
    </row>
    <row r="326" spans="2:15" ht="17" thickBot="1" x14ac:dyDescent="0.4">
      <c r="B326" s="79" t="s">
        <v>888</v>
      </c>
      <c r="C326" s="749"/>
      <c r="D326" s="1043"/>
      <c r="E326" s="1044"/>
      <c r="G326" s="79" t="s">
        <v>888</v>
      </c>
      <c r="H326" s="749"/>
      <c r="I326" s="1043"/>
      <c r="J326" s="1044"/>
      <c r="L326" s="79" t="s">
        <v>888</v>
      </c>
      <c r="M326" s="749"/>
      <c r="N326" s="1043"/>
      <c r="O326" s="1044"/>
    </row>
    <row r="327" spans="2:15" x14ac:dyDescent="0.35">
      <c r="B327" s="1045" t="s">
        <v>564</v>
      </c>
      <c r="C327" s="1046"/>
      <c r="D327" s="80" t="s">
        <v>547</v>
      </c>
      <c r="E327" s="81" t="s">
        <v>548</v>
      </c>
      <c r="G327" s="1045" t="s">
        <v>564</v>
      </c>
      <c r="H327" s="1046"/>
      <c r="I327" s="80" t="s">
        <v>547</v>
      </c>
      <c r="J327" s="81" t="s">
        <v>548</v>
      </c>
      <c r="L327" s="1045" t="s">
        <v>564</v>
      </c>
      <c r="M327" s="1046"/>
      <c r="N327" s="80" t="s">
        <v>547</v>
      </c>
      <c r="O327" s="81" t="s">
        <v>548</v>
      </c>
    </row>
    <row r="328" spans="2:15" ht="18" customHeight="1" x14ac:dyDescent="0.35">
      <c r="B328" s="90" t="s">
        <v>566</v>
      </c>
      <c r="C328" s="92"/>
      <c r="D328" s="1047" t="e">
        <f>(C329*60)/C326</f>
        <v>#DIV/0!</v>
      </c>
      <c r="E328" s="1049" t="e">
        <f>C329/C325</f>
        <v>#DIV/0!</v>
      </c>
      <c r="G328" s="90" t="s">
        <v>566</v>
      </c>
      <c r="H328" s="92"/>
      <c r="I328" s="1047" t="e">
        <f>(H329*60)/H326</f>
        <v>#DIV/0!</v>
      </c>
      <c r="J328" s="1049" t="e">
        <f>H329/H325</f>
        <v>#DIV/0!</v>
      </c>
      <c r="L328" s="90" t="s">
        <v>566</v>
      </c>
      <c r="M328" s="92"/>
      <c r="N328" s="1047" t="e">
        <f>(M329*60)/M326</f>
        <v>#DIV/0!</v>
      </c>
      <c r="O328" s="1049" t="e">
        <f>M329/M325</f>
        <v>#DIV/0!</v>
      </c>
    </row>
    <row r="329" spans="2:15" ht="18" customHeight="1" thickBot="1" x14ac:dyDescent="0.5">
      <c r="B329" s="79" t="s">
        <v>549</v>
      </c>
      <c r="C329" s="750"/>
      <c r="D329" s="1048"/>
      <c r="E329" s="1050"/>
      <c r="G329" s="79" t="s">
        <v>549</v>
      </c>
      <c r="H329" s="750"/>
      <c r="I329" s="1048"/>
      <c r="J329" s="1050"/>
      <c r="L329" s="79" t="s">
        <v>549</v>
      </c>
      <c r="M329" s="750"/>
      <c r="N329" s="1048"/>
      <c r="O329" s="1050"/>
    </row>
    <row r="330" spans="2:15" ht="18" customHeight="1" x14ac:dyDescent="0.35">
      <c r="B330" s="1045" t="s">
        <v>565</v>
      </c>
      <c r="C330" s="1051"/>
      <c r="D330" s="1052" t="s">
        <v>880</v>
      </c>
      <c r="E330" s="1053"/>
      <c r="G330" s="1045" t="s">
        <v>565</v>
      </c>
      <c r="H330" s="1051"/>
      <c r="I330" s="1052" t="s">
        <v>880</v>
      </c>
      <c r="J330" s="1053"/>
      <c r="L330" s="1045" t="s">
        <v>565</v>
      </c>
      <c r="M330" s="1051"/>
      <c r="N330" s="1052" t="s">
        <v>880</v>
      </c>
      <c r="O330" s="1053"/>
    </row>
    <row r="331" spans="2:15" ht="18" customHeight="1" x14ac:dyDescent="0.45">
      <c r="B331" s="77" t="s">
        <v>550</v>
      </c>
      <c r="C331" s="747"/>
      <c r="D331" s="1054" t="e">
        <f>(C331/C324)</f>
        <v>#DIV/0!</v>
      </c>
      <c r="E331" s="1055"/>
      <c r="G331" s="77" t="s">
        <v>550</v>
      </c>
      <c r="H331" s="747"/>
      <c r="I331" s="1054" t="e">
        <f>(H331/H324)</f>
        <v>#DIV/0!</v>
      </c>
      <c r="J331" s="1055"/>
      <c r="L331" s="77" t="s">
        <v>550</v>
      </c>
      <c r="M331" s="747"/>
      <c r="N331" s="1054" t="e">
        <f>(M331/M324)</f>
        <v>#DIV/0!</v>
      </c>
      <c r="O331" s="1055"/>
    </row>
    <row r="332" spans="2:15" ht="18" customHeight="1" x14ac:dyDescent="0.35">
      <c r="B332" s="1056"/>
      <c r="C332" s="1057"/>
      <c r="D332" s="1058" t="s">
        <v>881</v>
      </c>
      <c r="E332" s="1059"/>
      <c r="G332" s="1056"/>
      <c r="H332" s="1057"/>
      <c r="I332" s="1058" t="s">
        <v>881</v>
      </c>
      <c r="J332" s="1059"/>
      <c r="L332" s="1056"/>
      <c r="M332" s="1057"/>
      <c r="N332" s="1058" t="s">
        <v>881</v>
      </c>
      <c r="O332" s="1059"/>
    </row>
    <row r="333" spans="2:15" ht="18" customHeight="1" thickBot="1" x14ac:dyDescent="0.5">
      <c r="B333" s="79" t="s">
        <v>551</v>
      </c>
      <c r="C333" s="751"/>
      <c r="D333" s="1061" t="e">
        <f>(C333/C324)</f>
        <v>#DIV/0!</v>
      </c>
      <c r="E333" s="1062"/>
      <c r="G333" s="79" t="s">
        <v>551</v>
      </c>
      <c r="H333" s="749"/>
      <c r="I333" s="1063" t="e">
        <f>(H333/H324)</f>
        <v>#DIV/0!</v>
      </c>
      <c r="J333" s="1064"/>
      <c r="L333" s="79" t="s">
        <v>551</v>
      </c>
      <c r="M333" s="751"/>
      <c r="N333" s="1063" t="e">
        <f>(M333/M324)</f>
        <v>#DIV/0!</v>
      </c>
      <c r="O333" s="1064"/>
    </row>
    <row r="334" spans="2:15" ht="30" customHeight="1" thickBot="1" x14ac:dyDescent="0.4">
      <c r="B334" s="755" t="s">
        <v>877</v>
      </c>
      <c r="C334" s="756"/>
      <c r="D334" s="83"/>
      <c r="E334" s="83"/>
      <c r="G334" s="755" t="s">
        <v>877</v>
      </c>
      <c r="H334" s="756"/>
      <c r="I334" s="83"/>
      <c r="J334" s="83"/>
      <c r="L334" s="755" t="s">
        <v>877</v>
      </c>
      <c r="M334" s="756"/>
      <c r="N334" s="83"/>
      <c r="O334" s="83"/>
    </row>
    <row r="335" spans="2:15" ht="36" customHeight="1" thickBot="1" x14ac:dyDescent="0.4">
      <c r="B335" s="758" t="s">
        <v>557</v>
      </c>
      <c r="C335" s="752"/>
      <c r="D335" s="83"/>
      <c r="E335" s="82"/>
      <c r="G335" s="758" t="s">
        <v>557</v>
      </c>
      <c r="H335" s="752"/>
      <c r="I335" s="83"/>
      <c r="J335" s="82"/>
      <c r="L335" s="758" t="s">
        <v>557</v>
      </c>
      <c r="M335" s="752"/>
      <c r="N335" s="83"/>
      <c r="O335" s="82"/>
    </row>
    <row r="336" spans="2:15" ht="16" customHeight="1" x14ac:dyDescent="0.35">
      <c r="B336" s="1060" t="s">
        <v>558</v>
      </c>
      <c r="C336" s="1053"/>
      <c r="D336" s="91" t="s">
        <v>567</v>
      </c>
      <c r="E336" s="82"/>
      <c r="G336" s="1060" t="s">
        <v>558</v>
      </c>
      <c r="H336" s="1053"/>
      <c r="I336" s="91" t="s">
        <v>567</v>
      </c>
      <c r="J336" s="82"/>
      <c r="L336" s="1060" t="s">
        <v>558</v>
      </c>
      <c r="M336" s="1053"/>
      <c r="N336" s="91" t="s">
        <v>567</v>
      </c>
      <c r="O336" s="82"/>
    </row>
    <row r="337" spans="2:15" ht="16" customHeight="1" x14ac:dyDescent="0.35">
      <c r="B337" s="88" t="s">
        <v>559</v>
      </c>
      <c r="C337" s="86"/>
      <c r="D337" s="91" t="s">
        <v>568</v>
      </c>
      <c r="E337" s="82"/>
      <c r="G337" s="88" t="s">
        <v>559</v>
      </c>
      <c r="H337" s="86"/>
      <c r="I337" s="91" t="s">
        <v>568</v>
      </c>
      <c r="J337" s="82"/>
      <c r="L337" s="88" t="s">
        <v>559</v>
      </c>
      <c r="M337" s="86"/>
      <c r="N337" s="91" t="s">
        <v>568</v>
      </c>
      <c r="O337" s="82"/>
    </row>
    <row r="338" spans="2:15" ht="16" customHeight="1" x14ac:dyDescent="0.35">
      <c r="B338" s="88" t="s">
        <v>560</v>
      </c>
      <c r="C338" s="86"/>
      <c r="D338" s="83"/>
      <c r="E338" s="82"/>
      <c r="G338" s="88" t="s">
        <v>560</v>
      </c>
      <c r="H338" s="86"/>
      <c r="I338" s="83"/>
      <c r="J338" s="82"/>
      <c r="L338" s="88" t="s">
        <v>560</v>
      </c>
      <c r="M338" s="86"/>
      <c r="N338" s="83"/>
      <c r="O338" s="82"/>
    </row>
    <row r="339" spans="2:15" ht="16" customHeight="1" x14ac:dyDescent="0.35">
      <c r="B339" s="88" t="s">
        <v>561</v>
      </c>
      <c r="C339" s="86"/>
      <c r="D339" s="83"/>
      <c r="E339" s="82"/>
      <c r="G339" s="88" t="s">
        <v>561</v>
      </c>
      <c r="H339" s="86"/>
      <c r="I339" s="83"/>
      <c r="J339" s="82"/>
      <c r="L339" s="88" t="s">
        <v>561</v>
      </c>
      <c r="M339" s="86"/>
      <c r="N339" s="83"/>
      <c r="O339" s="82"/>
    </row>
    <row r="340" spans="2:15" ht="16" customHeight="1" thickBot="1" x14ac:dyDescent="0.4">
      <c r="B340" s="89" t="s">
        <v>562</v>
      </c>
      <c r="C340" s="87"/>
      <c r="D340" s="83"/>
      <c r="E340" s="82"/>
      <c r="G340" s="89" t="s">
        <v>562</v>
      </c>
      <c r="H340" s="87"/>
      <c r="I340" s="83"/>
      <c r="J340" s="82"/>
      <c r="L340" s="89" t="s">
        <v>562</v>
      </c>
      <c r="M340" s="87"/>
      <c r="N340" s="83"/>
      <c r="O340" s="82"/>
    </row>
    <row r="341" spans="2:15" x14ac:dyDescent="0.35">
      <c r="B341" s="1060" t="s">
        <v>552</v>
      </c>
      <c r="C341" s="1053"/>
      <c r="D341" s="759" t="s">
        <v>878</v>
      </c>
      <c r="G341" s="1060" t="s">
        <v>552</v>
      </c>
      <c r="H341" s="1053"/>
      <c r="I341" s="84"/>
      <c r="L341" s="1060" t="s">
        <v>552</v>
      </c>
      <c r="M341" s="1053"/>
    </row>
    <row r="342" spans="2:15" x14ac:dyDescent="0.35">
      <c r="B342" s="84" t="s">
        <v>554</v>
      </c>
      <c r="C342" s="753"/>
      <c r="D342" s="759" t="s">
        <v>879</v>
      </c>
      <c r="G342" s="84" t="s">
        <v>554</v>
      </c>
      <c r="H342" s="753"/>
      <c r="L342" s="84" t="s">
        <v>554</v>
      </c>
      <c r="M342" s="753"/>
    </row>
    <row r="343" spans="2:15" x14ac:dyDescent="0.35">
      <c r="B343" s="84" t="s">
        <v>553</v>
      </c>
      <c r="C343" s="753"/>
      <c r="G343" s="84" t="s">
        <v>553</v>
      </c>
      <c r="H343" s="753"/>
      <c r="L343" s="84" t="s">
        <v>553</v>
      </c>
      <c r="M343" s="753"/>
    </row>
    <row r="344" spans="2:15" x14ac:dyDescent="0.35">
      <c r="B344" s="84" t="s">
        <v>555</v>
      </c>
      <c r="C344" s="753"/>
      <c r="G344" s="84" t="s">
        <v>555</v>
      </c>
      <c r="H344" s="753"/>
      <c r="L344" s="84" t="s">
        <v>555</v>
      </c>
      <c r="M344" s="753"/>
    </row>
    <row r="345" spans="2:15" x14ac:dyDescent="0.35">
      <c r="B345" s="84" t="s">
        <v>556</v>
      </c>
      <c r="C345" s="753"/>
      <c r="G345" s="84" t="s">
        <v>556</v>
      </c>
      <c r="H345" s="753"/>
      <c r="L345" s="84" t="s">
        <v>556</v>
      </c>
      <c r="M345" s="753"/>
    </row>
    <row r="346" spans="2:15" ht="15" thickBot="1" x14ac:dyDescent="0.4">
      <c r="B346" s="85" t="s">
        <v>563</v>
      </c>
      <c r="C346" s="754"/>
      <c r="G346" s="85" t="s">
        <v>563</v>
      </c>
      <c r="H346" s="754"/>
      <c r="L346" s="85" t="s">
        <v>563</v>
      </c>
      <c r="M346" s="754"/>
    </row>
    <row r="349" spans="2:15" ht="15" thickBot="1" x14ac:dyDescent="0.4"/>
    <row r="350" spans="2:15" x14ac:dyDescent="0.35">
      <c r="B350" s="76" t="s">
        <v>882</v>
      </c>
      <c r="C350" s="757"/>
      <c r="D350" s="1039"/>
      <c r="E350" s="1040"/>
      <c r="G350" s="76" t="s">
        <v>882</v>
      </c>
      <c r="H350" s="757"/>
      <c r="I350" s="1039"/>
      <c r="J350" s="1040"/>
      <c r="L350" s="76" t="s">
        <v>882</v>
      </c>
      <c r="M350" s="757"/>
      <c r="N350" s="1039"/>
      <c r="O350" s="1040"/>
    </row>
    <row r="351" spans="2:15" x14ac:dyDescent="0.35">
      <c r="B351" s="77" t="s">
        <v>883</v>
      </c>
      <c r="C351" s="747"/>
      <c r="D351" s="1041"/>
      <c r="E351" s="1042"/>
      <c r="G351" s="77" t="s">
        <v>883</v>
      </c>
      <c r="H351" s="747"/>
      <c r="I351" s="1041"/>
      <c r="J351" s="1042"/>
      <c r="L351" s="77" t="s">
        <v>883</v>
      </c>
      <c r="M351" s="747"/>
      <c r="N351" s="1041"/>
      <c r="O351" s="1042"/>
    </row>
    <row r="352" spans="2:15" x14ac:dyDescent="0.35">
      <c r="B352" s="77" t="s">
        <v>884</v>
      </c>
      <c r="C352" s="747"/>
      <c r="D352" s="1041"/>
      <c r="E352" s="1042"/>
      <c r="G352" s="77" t="s">
        <v>884</v>
      </c>
      <c r="H352" s="747"/>
      <c r="I352" s="1041"/>
      <c r="J352" s="1042"/>
      <c r="L352" s="77" t="s">
        <v>884</v>
      </c>
      <c r="M352" s="747"/>
      <c r="N352" s="1041"/>
      <c r="O352" s="1042"/>
    </row>
    <row r="353" spans="2:15" ht="16.5" x14ac:dyDescent="0.35">
      <c r="B353" s="77" t="s">
        <v>885</v>
      </c>
      <c r="C353" s="747"/>
      <c r="D353" s="1041"/>
      <c r="E353" s="1042"/>
      <c r="G353" s="77" t="s">
        <v>885</v>
      </c>
      <c r="H353" s="747"/>
      <c r="I353" s="1041"/>
      <c r="J353" s="1042"/>
      <c r="L353" s="77" t="s">
        <v>885</v>
      </c>
      <c r="M353" s="747"/>
      <c r="N353" s="1041"/>
      <c r="O353" s="1042"/>
    </row>
    <row r="354" spans="2:15" ht="16.5" x14ac:dyDescent="0.35">
      <c r="B354" s="78" t="s">
        <v>886</v>
      </c>
      <c r="C354" s="748"/>
      <c r="D354" s="1041"/>
      <c r="E354" s="1042"/>
      <c r="G354" s="78" t="s">
        <v>887</v>
      </c>
      <c r="H354" s="748"/>
      <c r="I354" s="1041"/>
      <c r="J354" s="1042"/>
      <c r="L354" s="78" t="s">
        <v>887</v>
      </c>
      <c r="M354" s="748"/>
      <c r="N354" s="1041"/>
      <c r="O354" s="1042"/>
    </row>
    <row r="355" spans="2:15" ht="17" thickBot="1" x14ac:dyDescent="0.4">
      <c r="B355" s="79" t="s">
        <v>888</v>
      </c>
      <c r="C355" s="749"/>
      <c r="D355" s="1043"/>
      <c r="E355" s="1044"/>
      <c r="G355" s="79" t="s">
        <v>888</v>
      </c>
      <c r="H355" s="749"/>
      <c r="I355" s="1043"/>
      <c r="J355" s="1044"/>
      <c r="L355" s="79" t="s">
        <v>888</v>
      </c>
      <c r="M355" s="749"/>
      <c r="N355" s="1043"/>
      <c r="O355" s="1044"/>
    </row>
    <row r="356" spans="2:15" x14ac:dyDescent="0.35">
      <c r="B356" s="1045" t="s">
        <v>564</v>
      </c>
      <c r="C356" s="1046"/>
      <c r="D356" s="80" t="s">
        <v>547</v>
      </c>
      <c r="E356" s="81" t="s">
        <v>548</v>
      </c>
      <c r="G356" s="1045" t="s">
        <v>564</v>
      </c>
      <c r="H356" s="1046"/>
      <c r="I356" s="80" t="s">
        <v>547</v>
      </c>
      <c r="J356" s="81" t="s">
        <v>548</v>
      </c>
      <c r="L356" s="1045" t="s">
        <v>564</v>
      </c>
      <c r="M356" s="1046"/>
      <c r="N356" s="80" t="s">
        <v>547</v>
      </c>
      <c r="O356" s="81" t="s">
        <v>548</v>
      </c>
    </row>
    <row r="357" spans="2:15" ht="18" customHeight="1" x14ac:dyDescent="0.35">
      <c r="B357" s="90" t="s">
        <v>566</v>
      </c>
      <c r="C357" s="92"/>
      <c r="D357" s="1047" t="e">
        <f>(C358*60)/C355</f>
        <v>#DIV/0!</v>
      </c>
      <c r="E357" s="1049" t="e">
        <f>C358/C354</f>
        <v>#DIV/0!</v>
      </c>
      <c r="G357" s="90" t="s">
        <v>566</v>
      </c>
      <c r="H357" s="92"/>
      <c r="I357" s="1047" t="e">
        <f>(H358*60)/H355</f>
        <v>#DIV/0!</v>
      </c>
      <c r="J357" s="1049" t="e">
        <f>H358/H354</f>
        <v>#DIV/0!</v>
      </c>
      <c r="L357" s="90" t="s">
        <v>566</v>
      </c>
      <c r="M357" s="92"/>
      <c r="N357" s="1047" t="e">
        <f>(M358*60)/M355</f>
        <v>#DIV/0!</v>
      </c>
      <c r="O357" s="1049" t="e">
        <f>M358/M354</f>
        <v>#DIV/0!</v>
      </c>
    </row>
    <row r="358" spans="2:15" ht="18" customHeight="1" thickBot="1" x14ac:dyDescent="0.5">
      <c r="B358" s="79" t="s">
        <v>549</v>
      </c>
      <c r="C358" s="750"/>
      <c r="D358" s="1048"/>
      <c r="E358" s="1050"/>
      <c r="G358" s="79" t="s">
        <v>549</v>
      </c>
      <c r="H358" s="750"/>
      <c r="I358" s="1048"/>
      <c r="J358" s="1050"/>
      <c r="L358" s="79" t="s">
        <v>549</v>
      </c>
      <c r="M358" s="750"/>
      <c r="N358" s="1048"/>
      <c r="O358" s="1050"/>
    </row>
    <row r="359" spans="2:15" ht="18" customHeight="1" x14ac:dyDescent="0.35">
      <c r="B359" s="1045" t="s">
        <v>565</v>
      </c>
      <c r="C359" s="1051"/>
      <c r="D359" s="1052" t="s">
        <v>880</v>
      </c>
      <c r="E359" s="1053"/>
      <c r="G359" s="1045" t="s">
        <v>565</v>
      </c>
      <c r="H359" s="1051"/>
      <c r="I359" s="1052" t="s">
        <v>880</v>
      </c>
      <c r="J359" s="1053"/>
      <c r="L359" s="1045" t="s">
        <v>565</v>
      </c>
      <c r="M359" s="1051"/>
      <c r="N359" s="1052" t="s">
        <v>880</v>
      </c>
      <c r="O359" s="1053"/>
    </row>
    <row r="360" spans="2:15" ht="18" customHeight="1" x14ac:dyDescent="0.45">
      <c r="B360" s="77" t="s">
        <v>550</v>
      </c>
      <c r="C360" s="747"/>
      <c r="D360" s="1054" t="e">
        <f>(C360/C353)</f>
        <v>#DIV/0!</v>
      </c>
      <c r="E360" s="1055"/>
      <c r="G360" s="77" t="s">
        <v>550</v>
      </c>
      <c r="H360" s="747"/>
      <c r="I360" s="1054" t="e">
        <f>(H360/H353)</f>
        <v>#DIV/0!</v>
      </c>
      <c r="J360" s="1055"/>
      <c r="L360" s="77" t="s">
        <v>550</v>
      </c>
      <c r="M360" s="747"/>
      <c r="N360" s="1054" t="e">
        <f>(M360/M353)</f>
        <v>#DIV/0!</v>
      </c>
      <c r="O360" s="1055"/>
    </row>
    <row r="361" spans="2:15" ht="18" customHeight="1" x14ac:dyDescent="0.35">
      <c r="B361" s="1056"/>
      <c r="C361" s="1057"/>
      <c r="D361" s="1058" t="s">
        <v>881</v>
      </c>
      <c r="E361" s="1059"/>
      <c r="G361" s="1056"/>
      <c r="H361" s="1057"/>
      <c r="I361" s="1058" t="s">
        <v>881</v>
      </c>
      <c r="J361" s="1059"/>
      <c r="L361" s="1056"/>
      <c r="M361" s="1057"/>
      <c r="N361" s="1058" t="s">
        <v>881</v>
      </c>
      <c r="O361" s="1059"/>
    </row>
    <row r="362" spans="2:15" ht="18" customHeight="1" thickBot="1" x14ac:dyDescent="0.5">
      <c r="B362" s="79" t="s">
        <v>551</v>
      </c>
      <c r="C362" s="751"/>
      <c r="D362" s="1061" t="e">
        <f>(C362/C353)</f>
        <v>#DIV/0!</v>
      </c>
      <c r="E362" s="1062"/>
      <c r="G362" s="79" t="s">
        <v>551</v>
      </c>
      <c r="H362" s="749"/>
      <c r="I362" s="1063" t="e">
        <f>(H362/H353)</f>
        <v>#DIV/0!</v>
      </c>
      <c r="J362" s="1064"/>
      <c r="L362" s="79" t="s">
        <v>551</v>
      </c>
      <c r="M362" s="751"/>
      <c r="N362" s="1063" t="e">
        <f>(M362/M353)</f>
        <v>#DIV/0!</v>
      </c>
      <c r="O362" s="1064"/>
    </row>
    <row r="363" spans="2:15" ht="30" customHeight="1" thickBot="1" x14ac:dyDescent="0.4">
      <c r="B363" s="755" t="s">
        <v>877</v>
      </c>
      <c r="C363" s="756"/>
      <c r="D363" s="83"/>
      <c r="E363" s="83"/>
      <c r="G363" s="755" t="s">
        <v>877</v>
      </c>
      <c r="H363" s="756"/>
      <c r="I363" s="83"/>
      <c r="J363" s="83"/>
      <c r="L363" s="755" t="s">
        <v>877</v>
      </c>
      <c r="M363" s="756"/>
      <c r="N363" s="83"/>
      <c r="O363" s="83"/>
    </row>
    <row r="364" spans="2:15" ht="36" customHeight="1" thickBot="1" x14ac:dyDescent="0.4">
      <c r="B364" s="758" t="s">
        <v>557</v>
      </c>
      <c r="C364" s="752"/>
      <c r="D364" s="83"/>
      <c r="E364" s="82"/>
      <c r="G364" s="758" t="s">
        <v>557</v>
      </c>
      <c r="H364" s="752"/>
      <c r="I364" s="83"/>
      <c r="J364" s="82"/>
      <c r="L364" s="758" t="s">
        <v>557</v>
      </c>
      <c r="M364" s="752"/>
      <c r="N364" s="83"/>
      <c r="O364" s="82"/>
    </row>
    <row r="365" spans="2:15" ht="16" customHeight="1" x14ac:dyDescent="0.35">
      <c r="B365" s="1060" t="s">
        <v>558</v>
      </c>
      <c r="C365" s="1053"/>
      <c r="D365" s="91" t="s">
        <v>567</v>
      </c>
      <c r="E365" s="82"/>
      <c r="G365" s="1060" t="s">
        <v>558</v>
      </c>
      <c r="H365" s="1053"/>
      <c r="I365" s="91" t="s">
        <v>567</v>
      </c>
      <c r="J365" s="82"/>
      <c r="L365" s="1060" t="s">
        <v>558</v>
      </c>
      <c r="M365" s="1053"/>
      <c r="N365" s="91" t="s">
        <v>567</v>
      </c>
      <c r="O365" s="82"/>
    </row>
    <row r="366" spans="2:15" ht="16" customHeight="1" x14ac:dyDescent="0.35">
      <c r="B366" s="88" t="s">
        <v>559</v>
      </c>
      <c r="C366" s="86"/>
      <c r="D366" s="91" t="s">
        <v>568</v>
      </c>
      <c r="E366" s="82"/>
      <c r="G366" s="88" t="s">
        <v>559</v>
      </c>
      <c r="H366" s="86"/>
      <c r="I366" s="91" t="s">
        <v>568</v>
      </c>
      <c r="J366" s="82"/>
      <c r="L366" s="88" t="s">
        <v>559</v>
      </c>
      <c r="M366" s="86"/>
      <c r="N366" s="91" t="s">
        <v>568</v>
      </c>
      <c r="O366" s="82"/>
    </row>
    <row r="367" spans="2:15" ht="16" customHeight="1" x14ac:dyDescent="0.35">
      <c r="B367" s="88" t="s">
        <v>560</v>
      </c>
      <c r="C367" s="86"/>
      <c r="D367" s="83"/>
      <c r="E367" s="82"/>
      <c r="G367" s="88" t="s">
        <v>560</v>
      </c>
      <c r="H367" s="86"/>
      <c r="I367" s="83"/>
      <c r="J367" s="82"/>
      <c r="L367" s="88" t="s">
        <v>560</v>
      </c>
      <c r="M367" s="86"/>
      <c r="N367" s="83"/>
      <c r="O367" s="82"/>
    </row>
    <row r="368" spans="2:15" ht="16" customHeight="1" x14ac:dyDescent="0.35">
      <c r="B368" s="88" t="s">
        <v>561</v>
      </c>
      <c r="C368" s="86"/>
      <c r="D368" s="83"/>
      <c r="E368" s="82"/>
      <c r="G368" s="88" t="s">
        <v>561</v>
      </c>
      <c r="H368" s="86"/>
      <c r="I368" s="83"/>
      <c r="J368" s="82"/>
      <c r="L368" s="88" t="s">
        <v>561</v>
      </c>
      <c r="M368" s="86"/>
      <c r="N368" s="83"/>
      <c r="O368" s="82"/>
    </row>
    <row r="369" spans="2:15" ht="16" customHeight="1" thickBot="1" x14ac:dyDescent="0.4">
      <c r="B369" s="89" t="s">
        <v>562</v>
      </c>
      <c r="C369" s="87"/>
      <c r="D369" s="83"/>
      <c r="E369" s="82"/>
      <c r="G369" s="89" t="s">
        <v>562</v>
      </c>
      <c r="H369" s="87"/>
      <c r="I369" s="83"/>
      <c r="J369" s="82"/>
      <c r="L369" s="89" t="s">
        <v>562</v>
      </c>
      <c r="M369" s="87"/>
      <c r="N369" s="83"/>
      <c r="O369" s="82"/>
    </row>
    <row r="370" spans="2:15" x14ac:dyDescent="0.35">
      <c r="B370" s="1060" t="s">
        <v>552</v>
      </c>
      <c r="C370" s="1053"/>
      <c r="D370" s="759" t="s">
        <v>878</v>
      </c>
      <c r="G370" s="1060" t="s">
        <v>552</v>
      </c>
      <c r="H370" s="1053"/>
      <c r="I370" s="84"/>
      <c r="L370" s="1060" t="s">
        <v>552</v>
      </c>
      <c r="M370" s="1053"/>
    </row>
    <row r="371" spans="2:15" x14ac:dyDescent="0.35">
      <c r="B371" s="84" t="s">
        <v>554</v>
      </c>
      <c r="C371" s="753"/>
      <c r="D371" s="759" t="s">
        <v>879</v>
      </c>
      <c r="G371" s="84" t="s">
        <v>554</v>
      </c>
      <c r="H371" s="753"/>
      <c r="L371" s="84" t="s">
        <v>554</v>
      </c>
      <c r="M371" s="753"/>
    </row>
    <row r="372" spans="2:15" x14ac:dyDescent="0.35">
      <c r="B372" s="84" t="s">
        <v>553</v>
      </c>
      <c r="C372" s="753"/>
      <c r="G372" s="84" t="s">
        <v>553</v>
      </c>
      <c r="H372" s="753"/>
      <c r="L372" s="84" t="s">
        <v>553</v>
      </c>
      <c r="M372" s="753"/>
    </row>
    <row r="373" spans="2:15" x14ac:dyDescent="0.35">
      <c r="B373" s="84" t="s">
        <v>555</v>
      </c>
      <c r="C373" s="753"/>
      <c r="G373" s="84" t="s">
        <v>555</v>
      </c>
      <c r="H373" s="753"/>
      <c r="L373" s="84" t="s">
        <v>555</v>
      </c>
      <c r="M373" s="753"/>
    </row>
    <row r="374" spans="2:15" x14ac:dyDescent="0.35">
      <c r="B374" s="84" t="s">
        <v>556</v>
      </c>
      <c r="C374" s="753"/>
      <c r="G374" s="84" t="s">
        <v>556</v>
      </c>
      <c r="H374" s="753"/>
      <c r="L374" s="84" t="s">
        <v>556</v>
      </c>
      <c r="M374" s="753"/>
    </row>
    <row r="375" spans="2:15" ht="15" thickBot="1" x14ac:dyDescent="0.4">
      <c r="B375" s="85" t="s">
        <v>563</v>
      </c>
      <c r="C375" s="754"/>
      <c r="G375" s="85" t="s">
        <v>563</v>
      </c>
      <c r="H375" s="754"/>
      <c r="L375" s="85" t="s">
        <v>563</v>
      </c>
      <c r="M375" s="754"/>
    </row>
    <row r="378" spans="2:15" ht="15" thickBot="1" x14ac:dyDescent="0.4"/>
    <row r="379" spans="2:15" x14ac:dyDescent="0.35">
      <c r="B379" s="76" t="s">
        <v>882</v>
      </c>
      <c r="C379" s="757"/>
      <c r="D379" s="1039"/>
      <c r="E379" s="1040"/>
      <c r="G379" s="76" t="s">
        <v>882</v>
      </c>
      <c r="H379" s="757"/>
      <c r="I379" s="1039"/>
      <c r="J379" s="1040"/>
      <c r="L379" s="76" t="s">
        <v>882</v>
      </c>
      <c r="M379" s="757"/>
      <c r="N379" s="1039"/>
      <c r="O379" s="1040"/>
    </row>
    <row r="380" spans="2:15" x14ac:dyDescent="0.35">
      <c r="B380" s="77" t="s">
        <v>883</v>
      </c>
      <c r="C380" s="747"/>
      <c r="D380" s="1041"/>
      <c r="E380" s="1042"/>
      <c r="G380" s="77" t="s">
        <v>883</v>
      </c>
      <c r="H380" s="747"/>
      <c r="I380" s="1041"/>
      <c r="J380" s="1042"/>
      <c r="L380" s="77" t="s">
        <v>883</v>
      </c>
      <c r="M380" s="747"/>
      <c r="N380" s="1041"/>
      <c r="O380" s="1042"/>
    </row>
    <row r="381" spans="2:15" x14ac:dyDescent="0.35">
      <c r="B381" s="77" t="s">
        <v>884</v>
      </c>
      <c r="C381" s="747"/>
      <c r="D381" s="1041"/>
      <c r="E381" s="1042"/>
      <c r="G381" s="77" t="s">
        <v>884</v>
      </c>
      <c r="H381" s="747"/>
      <c r="I381" s="1041"/>
      <c r="J381" s="1042"/>
      <c r="L381" s="77" t="s">
        <v>884</v>
      </c>
      <c r="M381" s="747"/>
      <c r="N381" s="1041"/>
      <c r="O381" s="1042"/>
    </row>
    <row r="382" spans="2:15" ht="16.5" x14ac:dyDescent="0.35">
      <c r="B382" s="77" t="s">
        <v>885</v>
      </c>
      <c r="C382" s="747"/>
      <c r="D382" s="1041"/>
      <c r="E382" s="1042"/>
      <c r="G382" s="77" t="s">
        <v>885</v>
      </c>
      <c r="H382" s="747"/>
      <c r="I382" s="1041"/>
      <c r="J382" s="1042"/>
      <c r="L382" s="77" t="s">
        <v>885</v>
      </c>
      <c r="M382" s="747"/>
      <c r="N382" s="1041"/>
      <c r="O382" s="1042"/>
    </row>
    <row r="383" spans="2:15" ht="16.5" x14ac:dyDescent="0.35">
      <c r="B383" s="78" t="s">
        <v>886</v>
      </c>
      <c r="C383" s="748"/>
      <c r="D383" s="1041"/>
      <c r="E383" s="1042"/>
      <c r="G383" s="78" t="s">
        <v>887</v>
      </c>
      <c r="H383" s="748"/>
      <c r="I383" s="1041"/>
      <c r="J383" s="1042"/>
      <c r="L383" s="78" t="s">
        <v>887</v>
      </c>
      <c r="M383" s="748"/>
      <c r="N383" s="1041"/>
      <c r="O383" s="1042"/>
    </row>
    <row r="384" spans="2:15" ht="17" thickBot="1" x14ac:dyDescent="0.4">
      <c r="B384" s="79" t="s">
        <v>888</v>
      </c>
      <c r="C384" s="749"/>
      <c r="D384" s="1043"/>
      <c r="E384" s="1044"/>
      <c r="G384" s="79" t="s">
        <v>888</v>
      </c>
      <c r="H384" s="749"/>
      <c r="I384" s="1043"/>
      <c r="J384" s="1044"/>
      <c r="L384" s="79" t="s">
        <v>888</v>
      </c>
      <c r="M384" s="749"/>
      <c r="N384" s="1043"/>
      <c r="O384" s="1044"/>
    </row>
    <row r="385" spans="2:15" x14ac:dyDescent="0.35">
      <c r="B385" s="1045" t="s">
        <v>564</v>
      </c>
      <c r="C385" s="1046"/>
      <c r="D385" s="80" t="s">
        <v>547</v>
      </c>
      <c r="E385" s="81" t="s">
        <v>548</v>
      </c>
      <c r="G385" s="1045" t="s">
        <v>564</v>
      </c>
      <c r="H385" s="1046"/>
      <c r="I385" s="80" t="s">
        <v>547</v>
      </c>
      <c r="J385" s="81" t="s">
        <v>548</v>
      </c>
      <c r="L385" s="1045" t="s">
        <v>564</v>
      </c>
      <c r="M385" s="1046"/>
      <c r="N385" s="80" t="s">
        <v>547</v>
      </c>
      <c r="O385" s="81" t="s">
        <v>548</v>
      </c>
    </row>
    <row r="386" spans="2:15" ht="18" customHeight="1" x14ac:dyDescent="0.35">
      <c r="B386" s="90" t="s">
        <v>566</v>
      </c>
      <c r="C386" s="92"/>
      <c r="D386" s="1047" t="e">
        <f>(C387*60)/C384</f>
        <v>#DIV/0!</v>
      </c>
      <c r="E386" s="1049" t="e">
        <f>C387/C383</f>
        <v>#DIV/0!</v>
      </c>
      <c r="G386" s="90" t="s">
        <v>566</v>
      </c>
      <c r="H386" s="92"/>
      <c r="I386" s="1047" t="e">
        <f>(H387*60)/H384</f>
        <v>#DIV/0!</v>
      </c>
      <c r="J386" s="1049" t="e">
        <f>H387/H383</f>
        <v>#DIV/0!</v>
      </c>
      <c r="L386" s="90" t="s">
        <v>566</v>
      </c>
      <c r="M386" s="92"/>
      <c r="N386" s="1047" t="e">
        <f>(M387*60)/M384</f>
        <v>#DIV/0!</v>
      </c>
      <c r="O386" s="1049" t="e">
        <f>M387/M383</f>
        <v>#DIV/0!</v>
      </c>
    </row>
    <row r="387" spans="2:15" ht="18" customHeight="1" thickBot="1" x14ac:dyDescent="0.5">
      <c r="B387" s="79" t="s">
        <v>549</v>
      </c>
      <c r="C387" s="750"/>
      <c r="D387" s="1048"/>
      <c r="E387" s="1050"/>
      <c r="G387" s="79" t="s">
        <v>549</v>
      </c>
      <c r="H387" s="750"/>
      <c r="I387" s="1048"/>
      <c r="J387" s="1050"/>
      <c r="L387" s="79" t="s">
        <v>549</v>
      </c>
      <c r="M387" s="750"/>
      <c r="N387" s="1048"/>
      <c r="O387" s="1050"/>
    </row>
    <row r="388" spans="2:15" ht="18" customHeight="1" x14ac:dyDescent="0.35">
      <c r="B388" s="1045" t="s">
        <v>565</v>
      </c>
      <c r="C388" s="1051"/>
      <c r="D388" s="1052" t="s">
        <v>880</v>
      </c>
      <c r="E388" s="1053"/>
      <c r="G388" s="1045" t="s">
        <v>565</v>
      </c>
      <c r="H388" s="1051"/>
      <c r="I388" s="1052" t="s">
        <v>880</v>
      </c>
      <c r="J388" s="1053"/>
      <c r="L388" s="1045" t="s">
        <v>565</v>
      </c>
      <c r="M388" s="1051"/>
      <c r="N388" s="1052" t="s">
        <v>880</v>
      </c>
      <c r="O388" s="1053"/>
    </row>
    <row r="389" spans="2:15" ht="18" customHeight="1" x14ac:dyDescent="0.45">
      <c r="B389" s="77" t="s">
        <v>550</v>
      </c>
      <c r="C389" s="747"/>
      <c r="D389" s="1054" t="e">
        <f>(C389/C382)</f>
        <v>#DIV/0!</v>
      </c>
      <c r="E389" s="1055"/>
      <c r="G389" s="77" t="s">
        <v>550</v>
      </c>
      <c r="H389" s="747"/>
      <c r="I389" s="1054" t="e">
        <f>(H389/H382)</f>
        <v>#DIV/0!</v>
      </c>
      <c r="J389" s="1055"/>
      <c r="L389" s="77" t="s">
        <v>550</v>
      </c>
      <c r="M389" s="747"/>
      <c r="N389" s="1054" t="e">
        <f>(M389/M382)</f>
        <v>#DIV/0!</v>
      </c>
      <c r="O389" s="1055"/>
    </row>
    <row r="390" spans="2:15" ht="18" customHeight="1" x14ac:dyDescent="0.35">
      <c r="B390" s="1056"/>
      <c r="C390" s="1057"/>
      <c r="D390" s="1058" t="s">
        <v>881</v>
      </c>
      <c r="E390" s="1059"/>
      <c r="G390" s="1056"/>
      <c r="H390" s="1057"/>
      <c r="I390" s="1058" t="s">
        <v>881</v>
      </c>
      <c r="J390" s="1059"/>
      <c r="L390" s="1056"/>
      <c r="M390" s="1057"/>
      <c r="N390" s="1058" t="s">
        <v>881</v>
      </c>
      <c r="O390" s="1059"/>
    </row>
    <row r="391" spans="2:15" ht="18" customHeight="1" thickBot="1" x14ac:dyDescent="0.5">
      <c r="B391" s="79" t="s">
        <v>551</v>
      </c>
      <c r="C391" s="751"/>
      <c r="D391" s="1061" t="e">
        <f>(C391/C382)</f>
        <v>#DIV/0!</v>
      </c>
      <c r="E391" s="1062"/>
      <c r="G391" s="79" t="s">
        <v>551</v>
      </c>
      <c r="H391" s="749"/>
      <c r="I391" s="1063" t="e">
        <f>(H391/H382)</f>
        <v>#DIV/0!</v>
      </c>
      <c r="J391" s="1064"/>
      <c r="L391" s="79" t="s">
        <v>551</v>
      </c>
      <c r="M391" s="751"/>
      <c r="N391" s="1063" t="e">
        <f>(M391/M382)</f>
        <v>#DIV/0!</v>
      </c>
      <c r="O391" s="1064"/>
    </row>
    <row r="392" spans="2:15" ht="30" customHeight="1" thickBot="1" x14ac:dyDescent="0.4">
      <c r="B392" s="755" t="s">
        <v>877</v>
      </c>
      <c r="C392" s="756"/>
      <c r="D392" s="83"/>
      <c r="E392" s="83"/>
      <c r="G392" s="755" t="s">
        <v>877</v>
      </c>
      <c r="H392" s="756"/>
      <c r="I392" s="83"/>
      <c r="J392" s="83"/>
      <c r="L392" s="755" t="s">
        <v>877</v>
      </c>
      <c r="M392" s="756"/>
      <c r="N392" s="83"/>
      <c r="O392" s="83"/>
    </row>
    <row r="393" spans="2:15" ht="36" customHeight="1" thickBot="1" x14ac:dyDescent="0.4">
      <c r="B393" s="758" t="s">
        <v>557</v>
      </c>
      <c r="C393" s="752"/>
      <c r="D393" s="83"/>
      <c r="E393" s="82"/>
      <c r="G393" s="758" t="s">
        <v>557</v>
      </c>
      <c r="H393" s="752"/>
      <c r="I393" s="83"/>
      <c r="J393" s="82"/>
      <c r="L393" s="758" t="s">
        <v>557</v>
      </c>
      <c r="M393" s="752"/>
      <c r="N393" s="83"/>
      <c r="O393" s="82"/>
    </row>
    <row r="394" spans="2:15" ht="16" customHeight="1" x14ac:dyDescent="0.35">
      <c r="B394" s="1060" t="s">
        <v>558</v>
      </c>
      <c r="C394" s="1053"/>
      <c r="D394" s="91" t="s">
        <v>567</v>
      </c>
      <c r="E394" s="82"/>
      <c r="G394" s="1060" t="s">
        <v>558</v>
      </c>
      <c r="H394" s="1053"/>
      <c r="I394" s="91" t="s">
        <v>567</v>
      </c>
      <c r="J394" s="82"/>
      <c r="L394" s="1060" t="s">
        <v>558</v>
      </c>
      <c r="M394" s="1053"/>
      <c r="N394" s="91" t="s">
        <v>567</v>
      </c>
      <c r="O394" s="82"/>
    </row>
    <row r="395" spans="2:15" ht="16" customHeight="1" x14ac:dyDescent="0.35">
      <c r="B395" s="88" t="s">
        <v>559</v>
      </c>
      <c r="C395" s="86"/>
      <c r="D395" s="91" t="s">
        <v>568</v>
      </c>
      <c r="E395" s="82"/>
      <c r="G395" s="88" t="s">
        <v>559</v>
      </c>
      <c r="H395" s="86"/>
      <c r="I395" s="91" t="s">
        <v>568</v>
      </c>
      <c r="J395" s="82"/>
      <c r="L395" s="88" t="s">
        <v>559</v>
      </c>
      <c r="M395" s="86"/>
      <c r="N395" s="91" t="s">
        <v>568</v>
      </c>
      <c r="O395" s="82"/>
    </row>
    <row r="396" spans="2:15" ht="16" customHeight="1" x14ac:dyDescent="0.35">
      <c r="B396" s="88" t="s">
        <v>560</v>
      </c>
      <c r="C396" s="86"/>
      <c r="D396" s="83"/>
      <c r="E396" s="82"/>
      <c r="G396" s="88" t="s">
        <v>560</v>
      </c>
      <c r="H396" s="86"/>
      <c r="I396" s="83"/>
      <c r="J396" s="82"/>
      <c r="L396" s="88" t="s">
        <v>560</v>
      </c>
      <c r="M396" s="86"/>
      <c r="N396" s="83"/>
      <c r="O396" s="82"/>
    </row>
    <row r="397" spans="2:15" ht="16" customHeight="1" x14ac:dyDescent="0.35">
      <c r="B397" s="88" t="s">
        <v>561</v>
      </c>
      <c r="C397" s="86"/>
      <c r="D397" s="83"/>
      <c r="E397" s="82"/>
      <c r="G397" s="88" t="s">
        <v>561</v>
      </c>
      <c r="H397" s="86"/>
      <c r="I397" s="83"/>
      <c r="J397" s="82"/>
      <c r="L397" s="88" t="s">
        <v>561</v>
      </c>
      <c r="M397" s="86"/>
      <c r="N397" s="83"/>
      <c r="O397" s="82"/>
    </row>
    <row r="398" spans="2:15" ht="16" customHeight="1" thickBot="1" x14ac:dyDescent="0.4">
      <c r="B398" s="89" t="s">
        <v>562</v>
      </c>
      <c r="C398" s="87"/>
      <c r="D398" s="83"/>
      <c r="E398" s="82"/>
      <c r="G398" s="89" t="s">
        <v>562</v>
      </c>
      <c r="H398" s="87"/>
      <c r="I398" s="83"/>
      <c r="J398" s="82"/>
      <c r="L398" s="89" t="s">
        <v>562</v>
      </c>
      <c r="M398" s="87"/>
      <c r="N398" s="83"/>
      <c r="O398" s="82"/>
    </row>
    <row r="399" spans="2:15" x14ac:dyDescent="0.35">
      <c r="B399" s="1060" t="s">
        <v>552</v>
      </c>
      <c r="C399" s="1053"/>
      <c r="D399" s="759" t="s">
        <v>878</v>
      </c>
      <c r="G399" s="1060" t="s">
        <v>552</v>
      </c>
      <c r="H399" s="1053"/>
      <c r="I399" s="84"/>
      <c r="L399" s="1060" t="s">
        <v>552</v>
      </c>
      <c r="M399" s="1053"/>
    </row>
    <row r="400" spans="2:15" x14ac:dyDescent="0.35">
      <c r="B400" s="84" t="s">
        <v>554</v>
      </c>
      <c r="C400" s="753"/>
      <c r="D400" s="759" t="s">
        <v>879</v>
      </c>
      <c r="G400" s="84" t="s">
        <v>554</v>
      </c>
      <c r="H400" s="753"/>
      <c r="L400" s="84" t="s">
        <v>554</v>
      </c>
      <c r="M400" s="753"/>
    </row>
    <row r="401" spans="2:15" x14ac:dyDescent="0.35">
      <c r="B401" s="84" t="s">
        <v>553</v>
      </c>
      <c r="C401" s="753"/>
      <c r="G401" s="84" t="s">
        <v>553</v>
      </c>
      <c r="H401" s="753"/>
      <c r="L401" s="84" t="s">
        <v>553</v>
      </c>
      <c r="M401" s="753"/>
    </row>
    <row r="402" spans="2:15" x14ac:dyDescent="0.35">
      <c r="B402" s="84" t="s">
        <v>555</v>
      </c>
      <c r="C402" s="753"/>
      <c r="G402" s="84" t="s">
        <v>555</v>
      </c>
      <c r="H402" s="753"/>
      <c r="L402" s="84" t="s">
        <v>555</v>
      </c>
      <c r="M402" s="753"/>
    </row>
    <row r="403" spans="2:15" x14ac:dyDescent="0.35">
      <c r="B403" s="84" t="s">
        <v>556</v>
      </c>
      <c r="C403" s="753"/>
      <c r="G403" s="84" t="s">
        <v>556</v>
      </c>
      <c r="H403" s="753"/>
      <c r="L403" s="84" t="s">
        <v>556</v>
      </c>
      <c r="M403" s="753"/>
    </row>
    <row r="404" spans="2:15" ht="15" thickBot="1" x14ac:dyDescent="0.4">
      <c r="B404" s="85" t="s">
        <v>563</v>
      </c>
      <c r="C404" s="754"/>
      <c r="G404" s="85" t="s">
        <v>563</v>
      </c>
      <c r="H404" s="754"/>
      <c r="L404" s="85" t="s">
        <v>563</v>
      </c>
      <c r="M404" s="754"/>
    </row>
    <row r="407" spans="2:15" ht="15" thickBot="1" x14ac:dyDescent="0.4"/>
    <row r="408" spans="2:15" x14ac:dyDescent="0.35">
      <c r="B408" s="76" t="s">
        <v>882</v>
      </c>
      <c r="C408" s="757"/>
      <c r="D408" s="1039"/>
      <c r="E408" s="1040"/>
      <c r="G408" s="76" t="s">
        <v>882</v>
      </c>
      <c r="H408" s="757"/>
      <c r="I408" s="1039"/>
      <c r="J408" s="1040"/>
      <c r="L408" s="76" t="s">
        <v>882</v>
      </c>
      <c r="M408" s="757"/>
      <c r="N408" s="1039"/>
      <c r="O408" s="1040"/>
    </row>
    <row r="409" spans="2:15" x14ac:dyDescent="0.35">
      <c r="B409" s="77" t="s">
        <v>883</v>
      </c>
      <c r="C409" s="747"/>
      <c r="D409" s="1041"/>
      <c r="E409" s="1042"/>
      <c r="G409" s="77" t="s">
        <v>883</v>
      </c>
      <c r="H409" s="747"/>
      <c r="I409" s="1041"/>
      <c r="J409" s="1042"/>
      <c r="L409" s="77" t="s">
        <v>883</v>
      </c>
      <c r="M409" s="747"/>
      <c r="N409" s="1041"/>
      <c r="O409" s="1042"/>
    </row>
    <row r="410" spans="2:15" x14ac:dyDescent="0.35">
      <c r="B410" s="77" t="s">
        <v>884</v>
      </c>
      <c r="C410" s="747"/>
      <c r="D410" s="1041"/>
      <c r="E410" s="1042"/>
      <c r="G410" s="77" t="s">
        <v>884</v>
      </c>
      <c r="H410" s="747"/>
      <c r="I410" s="1041"/>
      <c r="J410" s="1042"/>
      <c r="L410" s="77" t="s">
        <v>884</v>
      </c>
      <c r="M410" s="747"/>
      <c r="N410" s="1041"/>
      <c r="O410" s="1042"/>
    </row>
    <row r="411" spans="2:15" ht="16.5" x14ac:dyDescent="0.35">
      <c r="B411" s="77" t="s">
        <v>885</v>
      </c>
      <c r="C411" s="747"/>
      <c r="D411" s="1041"/>
      <c r="E411" s="1042"/>
      <c r="G411" s="77" t="s">
        <v>885</v>
      </c>
      <c r="H411" s="747"/>
      <c r="I411" s="1041"/>
      <c r="J411" s="1042"/>
      <c r="L411" s="77" t="s">
        <v>885</v>
      </c>
      <c r="M411" s="747"/>
      <c r="N411" s="1041"/>
      <c r="O411" s="1042"/>
    </row>
    <row r="412" spans="2:15" ht="16.5" x14ac:dyDescent="0.35">
      <c r="B412" s="78" t="s">
        <v>886</v>
      </c>
      <c r="C412" s="748"/>
      <c r="D412" s="1041"/>
      <c r="E412" s="1042"/>
      <c r="G412" s="78" t="s">
        <v>887</v>
      </c>
      <c r="H412" s="748"/>
      <c r="I412" s="1041"/>
      <c r="J412" s="1042"/>
      <c r="L412" s="78" t="s">
        <v>887</v>
      </c>
      <c r="M412" s="748"/>
      <c r="N412" s="1041"/>
      <c r="O412" s="1042"/>
    </row>
    <row r="413" spans="2:15" ht="17" thickBot="1" x14ac:dyDescent="0.4">
      <c r="B413" s="79" t="s">
        <v>888</v>
      </c>
      <c r="C413" s="749"/>
      <c r="D413" s="1043"/>
      <c r="E413" s="1044"/>
      <c r="G413" s="79" t="s">
        <v>888</v>
      </c>
      <c r="H413" s="749"/>
      <c r="I413" s="1043"/>
      <c r="J413" s="1044"/>
      <c r="L413" s="79" t="s">
        <v>888</v>
      </c>
      <c r="M413" s="749"/>
      <c r="N413" s="1043"/>
      <c r="O413" s="1044"/>
    </row>
    <row r="414" spans="2:15" x14ac:dyDescent="0.35">
      <c r="B414" s="1045" t="s">
        <v>564</v>
      </c>
      <c r="C414" s="1046"/>
      <c r="D414" s="80" t="s">
        <v>547</v>
      </c>
      <c r="E414" s="81" t="s">
        <v>548</v>
      </c>
      <c r="G414" s="1045" t="s">
        <v>564</v>
      </c>
      <c r="H414" s="1046"/>
      <c r="I414" s="80" t="s">
        <v>547</v>
      </c>
      <c r="J414" s="81" t="s">
        <v>548</v>
      </c>
      <c r="L414" s="1045" t="s">
        <v>564</v>
      </c>
      <c r="M414" s="1046"/>
      <c r="N414" s="80" t="s">
        <v>547</v>
      </c>
      <c r="O414" s="81" t="s">
        <v>548</v>
      </c>
    </row>
    <row r="415" spans="2:15" ht="18" customHeight="1" x14ac:dyDescent="0.35">
      <c r="B415" s="90" t="s">
        <v>566</v>
      </c>
      <c r="C415" s="92"/>
      <c r="D415" s="1047" t="e">
        <f>(C416*60)/C413</f>
        <v>#DIV/0!</v>
      </c>
      <c r="E415" s="1049" t="e">
        <f>C416/C412</f>
        <v>#DIV/0!</v>
      </c>
      <c r="G415" s="90" t="s">
        <v>566</v>
      </c>
      <c r="H415" s="92"/>
      <c r="I415" s="1047" t="e">
        <f>(H416*60)/H413</f>
        <v>#DIV/0!</v>
      </c>
      <c r="J415" s="1049" t="e">
        <f>H416/H412</f>
        <v>#DIV/0!</v>
      </c>
      <c r="L415" s="90" t="s">
        <v>566</v>
      </c>
      <c r="M415" s="92"/>
      <c r="N415" s="1047" t="e">
        <f>(M416*60)/M413</f>
        <v>#DIV/0!</v>
      </c>
      <c r="O415" s="1049" t="e">
        <f>M416/M412</f>
        <v>#DIV/0!</v>
      </c>
    </row>
    <row r="416" spans="2:15" ht="18" customHeight="1" thickBot="1" x14ac:dyDescent="0.5">
      <c r="B416" s="79" t="s">
        <v>549</v>
      </c>
      <c r="C416" s="750"/>
      <c r="D416" s="1048"/>
      <c r="E416" s="1050"/>
      <c r="G416" s="79" t="s">
        <v>549</v>
      </c>
      <c r="H416" s="750"/>
      <c r="I416" s="1048"/>
      <c r="J416" s="1050"/>
      <c r="L416" s="79" t="s">
        <v>549</v>
      </c>
      <c r="M416" s="750"/>
      <c r="N416" s="1048"/>
      <c r="O416" s="1050"/>
    </row>
    <row r="417" spans="2:15" ht="18" customHeight="1" x14ac:dyDescent="0.35">
      <c r="B417" s="1045" t="s">
        <v>565</v>
      </c>
      <c r="C417" s="1051"/>
      <c r="D417" s="1052" t="s">
        <v>880</v>
      </c>
      <c r="E417" s="1053"/>
      <c r="G417" s="1045" t="s">
        <v>565</v>
      </c>
      <c r="H417" s="1051"/>
      <c r="I417" s="1052" t="s">
        <v>880</v>
      </c>
      <c r="J417" s="1053"/>
      <c r="L417" s="1045" t="s">
        <v>565</v>
      </c>
      <c r="M417" s="1051"/>
      <c r="N417" s="1052" t="s">
        <v>880</v>
      </c>
      <c r="O417" s="1053"/>
    </row>
    <row r="418" spans="2:15" ht="18" customHeight="1" x14ac:dyDescent="0.45">
      <c r="B418" s="77" t="s">
        <v>550</v>
      </c>
      <c r="C418" s="747"/>
      <c r="D418" s="1054" t="e">
        <f>(C418/C411)</f>
        <v>#DIV/0!</v>
      </c>
      <c r="E418" s="1055"/>
      <c r="G418" s="77" t="s">
        <v>550</v>
      </c>
      <c r="H418" s="747"/>
      <c r="I418" s="1054" t="e">
        <f>(H418/H411)</f>
        <v>#DIV/0!</v>
      </c>
      <c r="J418" s="1055"/>
      <c r="L418" s="77" t="s">
        <v>550</v>
      </c>
      <c r="M418" s="747"/>
      <c r="N418" s="1054" t="e">
        <f>(M418/M411)</f>
        <v>#DIV/0!</v>
      </c>
      <c r="O418" s="1055"/>
    </row>
    <row r="419" spans="2:15" ht="18" customHeight="1" x14ac:dyDescent="0.35">
      <c r="B419" s="1056"/>
      <c r="C419" s="1057"/>
      <c r="D419" s="1058" t="s">
        <v>881</v>
      </c>
      <c r="E419" s="1059"/>
      <c r="G419" s="1056"/>
      <c r="H419" s="1057"/>
      <c r="I419" s="1058" t="s">
        <v>881</v>
      </c>
      <c r="J419" s="1059"/>
      <c r="L419" s="1056"/>
      <c r="M419" s="1057"/>
      <c r="N419" s="1058" t="s">
        <v>881</v>
      </c>
      <c r="O419" s="1059"/>
    </row>
    <row r="420" spans="2:15" ht="18" customHeight="1" thickBot="1" x14ac:dyDescent="0.5">
      <c r="B420" s="79" t="s">
        <v>551</v>
      </c>
      <c r="C420" s="751"/>
      <c r="D420" s="1061" t="e">
        <f>(C420/C411)</f>
        <v>#DIV/0!</v>
      </c>
      <c r="E420" s="1062"/>
      <c r="G420" s="79" t="s">
        <v>551</v>
      </c>
      <c r="H420" s="749"/>
      <c r="I420" s="1063" t="e">
        <f>(H420/H411)</f>
        <v>#DIV/0!</v>
      </c>
      <c r="J420" s="1064"/>
      <c r="L420" s="79" t="s">
        <v>551</v>
      </c>
      <c r="M420" s="751"/>
      <c r="N420" s="1063" t="e">
        <f>(M420/M411)</f>
        <v>#DIV/0!</v>
      </c>
      <c r="O420" s="1064"/>
    </row>
    <row r="421" spans="2:15" ht="30" customHeight="1" thickBot="1" x14ac:dyDescent="0.4">
      <c r="B421" s="755" t="s">
        <v>877</v>
      </c>
      <c r="C421" s="756"/>
      <c r="D421" s="83"/>
      <c r="E421" s="83"/>
      <c r="G421" s="755" t="s">
        <v>877</v>
      </c>
      <c r="H421" s="756"/>
      <c r="I421" s="83"/>
      <c r="J421" s="83"/>
      <c r="L421" s="755" t="s">
        <v>877</v>
      </c>
      <c r="M421" s="756"/>
      <c r="N421" s="83"/>
      <c r="O421" s="83"/>
    </row>
    <row r="422" spans="2:15" ht="36" customHeight="1" thickBot="1" x14ac:dyDescent="0.4">
      <c r="B422" s="758" t="s">
        <v>557</v>
      </c>
      <c r="C422" s="752"/>
      <c r="D422" s="83"/>
      <c r="E422" s="82"/>
      <c r="G422" s="758" t="s">
        <v>557</v>
      </c>
      <c r="H422" s="752"/>
      <c r="I422" s="83"/>
      <c r="J422" s="82"/>
      <c r="L422" s="758" t="s">
        <v>557</v>
      </c>
      <c r="M422" s="752"/>
      <c r="N422" s="83"/>
      <c r="O422" s="82"/>
    </row>
    <row r="423" spans="2:15" ht="16" customHeight="1" x14ac:dyDescent="0.35">
      <c r="B423" s="1060" t="s">
        <v>558</v>
      </c>
      <c r="C423" s="1053"/>
      <c r="D423" s="91" t="s">
        <v>567</v>
      </c>
      <c r="E423" s="82"/>
      <c r="G423" s="1060" t="s">
        <v>558</v>
      </c>
      <c r="H423" s="1053"/>
      <c r="I423" s="91" t="s">
        <v>567</v>
      </c>
      <c r="J423" s="82"/>
      <c r="L423" s="1060" t="s">
        <v>558</v>
      </c>
      <c r="M423" s="1053"/>
      <c r="N423" s="91" t="s">
        <v>567</v>
      </c>
      <c r="O423" s="82"/>
    </row>
    <row r="424" spans="2:15" ht="16" customHeight="1" x14ac:dyDescent="0.35">
      <c r="B424" s="88" t="s">
        <v>559</v>
      </c>
      <c r="C424" s="86"/>
      <c r="D424" s="91" t="s">
        <v>568</v>
      </c>
      <c r="E424" s="82"/>
      <c r="G424" s="88" t="s">
        <v>559</v>
      </c>
      <c r="H424" s="86"/>
      <c r="I424" s="91" t="s">
        <v>568</v>
      </c>
      <c r="J424" s="82"/>
      <c r="L424" s="88" t="s">
        <v>559</v>
      </c>
      <c r="M424" s="86"/>
      <c r="N424" s="91" t="s">
        <v>568</v>
      </c>
      <c r="O424" s="82"/>
    </row>
    <row r="425" spans="2:15" ht="16" customHeight="1" x14ac:dyDescent="0.35">
      <c r="B425" s="88" t="s">
        <v>560</v>
      </c>
      <c r="C425" s="86"/>
      <c r="D425" s="83"/>
      <c r="E425" s="82"/>
      <c r="G425" s="88" t="s">
        <v>560</v>
      </c>
      <c r="H425" s="86"/>
      <c r="I425" s="83"/>
      <c r="J425" s="82"/>
      <c r="L425" s="88" t="s">
        <v>560</v>
      </c>
      <c r="M425" s="86"/>
      <c r="N425" s="83"/>
      <c r="O425" s="82"/>
    </row>
    <row r="426" spans="2:15" ht="16" customHeight="1" x14ac:dyDescent="0.35">
      <c r="B426" s="88" t="s">
        <v>561</v>
      </c>
      <c r="C426" s="86"/>
      <c r="D426" s="83"/>
      <c r="E426" s="82"/>
      <c r="G426" s="88" t="s">
        <v>561</v>
      </c>
      <c r="H426" s="86"/>
      <c r="I426" s="83"/>
      <c r="J426" s="82"/>
      <c r="L426" s="88" t="s">
        <v>561</v>
      </c>
      <c r="M426" s="86"/>
      <c r="N426" s="83"/>
      <c r="O426" s="82"/>
    </row>
    <row r="427" spans="2:15" ht="16" customHeight="1" thickBot="1" x14ac:dyDescent="0.4">
      <c r="B427" s="89" t="s">
        <v>562</v>
      </c>
      <c r="C427" s="87"/>
      <c r="D427" s="83"/>
      <c r="E427" s="82"/>
      <c r="G427" s="89" t="s">
        <v>562</v>
      </c>
      <c r="H427" s="87"/>
      <c r="I427" s="83"/>
      <c r="J427" s="82"/>
      <c r="L427" s="89" t="s">
        <v>562</v>
      </c>
      <c r="M427" s="87"/>
      <c r="N427" s="83"/>
      <c r="O427" s="82"/>
    </row>
    <row r="428" spans="2:15" x14ac:dyDescent="0.35">
      <c r="B428" s="1060" t="s">
        <v>552</v>
      </c>
      <c r="C428" s="1053"/>
      <c r="D428" s="759" t="s">
        <v>878</v>
      </c>
      <c r="G428" s="1060" t="s">
        <v>552</v>
      </c>
      <c r="H428" s="1053"/>
      <c r="I428" s="84"/>
      <c r="L428" s="1060" t="s">
        <v>552</v>
      </c>
      <c r="M428" s="1053"/>
    </row>
    <row r="429" spans="2:15" x14ac:dyDescent="0.35">
      <c r="B429" s="84" t="s">
        <v>554</v>
      </c>
      <c r="C429" s="753"/>
      <c r="D429" s="759" t="s">
        <v>879</v>
      </c>
      <c r="G429" s="84" t="s">
        <v>554</v>
      </c>
      <c r="H429" s="753"/>
      <c r="L429" s="84" t="s">
        <v>554</v>
      </c>
      <c r="M429" s="753"/>
    </row>
    <row r="430" spans="2:15" x14ac:dyDescent="0.35">
      <c r="B430" s="84" t="s">
        <v>553</v>
      </c>
      <c r="C430" s="753"/>
      <c r="G430" s="84" t="s">
        <v>553</v>
      </c>
      <c r="H430" s="753"/>
      <c r="L430" s="84" t="s">
        <v>553</v>
      </c>
      <c r="M430" s="753"/>
    </row>
    <row r="431" spans="2:15" x14ac:dyDescent="0.35">
      <c r="B431" s="84" t="s">
        <v>555</v>
      </c>
      <c r="C431" s="753"/>
      <c r="G431" s="84" t="s">
        <v>555</v>
      </c>
      <c r="H431" s="753"/>
      <c r="L431" s="84" t="s">
        <v>555</v>
      </c>
      <c r="M431" s="753"/>
    </row>
    <row r="432" spans="2:15" x14ac:dyDescent="0.35">
      <c r="B432" s="84" t="s">
        <v>556</v>
      </c>
      <c r="C432" s="753"/>
      <c r="G432" s="84" t="s">
        <v>556</v>
      </c>
      <c r="H432" s="753"/>
      <c r="L432" s="84" t="s">
        <v>556</v>
      </c>
      <c r="M432" s="753"/>
    </row>
    <row r="433" spans="2:15" ht="15" thickBot="1" x14ac:dyDescent="0.4">
      <c r="B433" s="85" t="s">
        <v>563</v>
      </c>
      <c r="C433" s="754"/>
      <c r="G433" s="85" t="s">
        <v>563</v>
      </c>
      <c r="H433" s="754"/>
      <c r="L433" s="85" t="s">
        <v>563</v>
      </c>
      <c r="M433" s="754"/>
    </row>
    <row r="436" spans="2:15" ht="15" thickBot="1" x14ac:dyDescent="0.4"/>
    <row r="437" spans="2:15" x14ac:dyDescent="0.35">
      <c r="B437" s="76" t="s">
        <v>882</v>
      </c>
      <c r="C437" s="757"/>
      <c r="D437" s="1039"/>
      <c r="E437" s="1040"/>
      <c r="G437" s="76" t="s">
        <v>882</v>
      </c>
      <c r="H437" s="757"/>
      <c r="I437" s="1039"/>
      <c r="J437" s="1040"/>
      <c r="L437" s="76" t="s">
        <v>882</v>
      </c>
      <c r="M437" s="757"/>
      <c r="N437" s="1039"/>
      <c r="O437" s="1040"/>
    </row>
    <row r="438" spans="2:15" x14ac:dyDescent="0.35">
      <c r="B438" s="77" t="s">
        <v>883</v>
      </c>
      <c r="C438" s="747"/>
      <c r="D438" s="1041"/>
      <c r="E438" s="1042"/>
      <c r="G438" s="77" t="s">
        <v>883</v>
      </c>
      <c r="H438" s="747"/>
      <c r="I438" s="1041"/>
      <c r="J438" s="1042"/>
      <c r="L438" s="77" t="s">
        <v>883</v>
      </c>
      <c r="M438" s="747"/>
      <c r="N438" s="1041"/>
      <c r="O438" s="1042"/>
    </row>
    <row r="439" spans="2:15" x14ac:dyDescent="0.35">
      <c r="B439" s="77" t="s">
        <v>884</v>
      </c>
      <c r="C439" s="747"/>
      <c r="D439" s="1041"/>
      <c r="E439" s="1042"/>
      <c r="G439" s="77" t="s">
        <v>884</v>
      </c>
      <c r="H439" s="747"/>
      <c r="I439" s="1041"/>
      <c r="J439" s="1042"/>
      <c r="L439" s="77" t="s">
        <v>884</v>
      </c>
      <c r="M439" s="747"/>
      <c r="N439" s="1041"/>
      <c r="O439" s="1042"/>
    </row>
    <row r="440" spans="2:15" ht="16.5" x14ac:dyDescent="0.35">
      <c r="B440" s="77" t="s">
        <v>885</v>
      </c>
      <c r="C440" s="747"/>
      <c r="D440" s="1041"/>
      <c r="E440" s="1042"/>
      <c r="G440" s="77" t="s">
        <v>885</v>
      </c>
      <c r="H440" s="747"/>
      <c r="I440" s="1041"/>
      <c r="J440" s="1042"/>
      <c r="L440" s="77" t="s">
        <v>885</v>
      </c>
      <c r="M440" s="747"/>
      <c r="N440" s="1041"/>
      <c r="O440" s="1042"/>
    </row>
    <row r="441" spans="2:15" ht="16.5" x14ac:dyDescent="0.35">
      <c r="B441" s="78" t="s">
        <v>886</v>
      </c>
      <c r="C441" s="748"/>
      <c r="D441" s="1041"/>
      <c r="E441" s="1042"/>
      <c r="G441" s="78" t="s">
        <v>887</v>
      </c>
      <c r="H441" s="748"/>
      <c r="I441" s="1041"/>
      <c r="J441" s="1042"/>
      <c r="L441" s="78" t="s">
        <v>887</v>
      </c>
      <c r="M441" s="748"/>
      <c r="N441" s="1041"/>
      <c r="O441" s="1042"/>
    </row>
    <row r="442" spans="2:15" ht="17" thickBot="1" x14ac:dyDescent="0.4">
      <c r="B442" s="79" t="s">
        <v>888</v>
      </c>
      <c r="C442" s="749"/>
      <c r="D442" s="1043"/>
      <c r="E442" s="1044"/>
      <c r="G442" s="79" t="s">
        <v>888</v>
      </c>
      <c r="H442" s="749"/>
      <c r="I442" s="1043"/>
      <c r="J442" s="1044"/>
      <c r="L442" s="79" t="s">
        <v>888</v>
      </c>
      <c r="M442" s="749"/>
      <c r="N442" s="1043"/>
      <c r="O442" s="1044"/>
    </row>
    <row r="443" spans="2:15" x14ac:dyDescent="0.35">
      <c r="B443" s="1045" t="s">
        <v>564</v>
      </c>
      <c r="C443" s="1046"/>
      <c r="D443" s="80" t="s">
        <v>547</v>
      </c>
      <c r="E443" s="81" t="s">
        <v>548</v>
      </c>
      <c r="G443" s="1045" t="s">
        <v>564</v>
      </c>
      <c r="H443" s="1046"/>
      <c r="I443" s="80" t="s">
        <v>547</v>
      </c>
      <c r="J443" s="81" t="s">
        <v>548</v>
      </c>
      <c r="L443" s="1045" t="s">
        <v>564</v>
      </c>
      <c r="M443" s="1046"/>
      <c r="N443" s="80" t="s">
        <v>547</v>
      </c>
      <c r="O443" s="81" t="s">
        <v>548</v>
      </c>
    </row>
    <row r="444" spans="2:15" ht="18" customHeight="1" x14ac:dyDescent="0.35">
      <c r="B444" s="90" t="s">
        <v>566</v>
      </c>
      <c r="C444" s="92"/>
      <c r="D444" s="1047" t="e">
        <f>(C445*60)/C442</f>
        <v>#DIV/0!</v>
      </c>
      <c r="E444" s="1049" t="e">
        <f>C445/C441</f>
        <v>#DIV/0!</v>
      </c>
      <c r="G444" s="90" t="s">
        <v>566</v>
      </c>
      <c r="H444" s="92"/>
      <c r="I444" s="1047" t="e">
        <f>(H445*60)/H442</f>
        <v>#DIV/0!</v>
      </c>
      <c r="J444" s="1049" t="e">
        <f>H445/H441</f>
        <v>#DIV/0!</v>
      </c>
      <c r="L444" s="90" t="s">
        <v>566</v>
      </c>
      <c r="M444" s="92"/>
      <c r="N444" s="1047" t="e">
        <f>(M445*60)/M442</f>
        <v>#DIV/0!</v>
      </c>
      <c r="O444" s="1049" t="e">
        <f>M445/M441</f>
        <v>#DIV/0!</v>
      </c>
    </row>
    <row r="445" spans="2:15" ht="18" customHeight="1" thickBot="1" x14ac:dyDescent="0.5">
      <c r="B445" s="79" t="s">
        <v>549</v>
      </c>
      <c r="C445" s="750"/>
      <c r="D445" s="1048"/>
      <c r="E445" s="1050"/>
      <c r="G445" s="79" t="s">
        <v>549</v>
      </c>
      <c r="H445" s="750"/>
      <c r="I445" s="1048"/>
      <c r="J445" s="1050"/>
      <c r="L445" s="79" t="s">
        <v>549</v>
      </c>
      <c r="M445" s="750"/>
      <c r="N445" s="1048"/>
      <c r="O445" s="1050"/>
    </row>
    <row r="446" spans="2:15" ht="18" customHeight="1" x14ac:dyDescent="0.35">
      <c r="B446" s="1045" t="s">
        <v>565</v>
      </c>
      <c r="C446" s="1051"/>
      <c r="D446" s="1052" t="s">
        <v>880</v>
      </c>
      <c r="E446" s="1053"/>
      <c r="G446" s="1045" t="s">
        <v>565</v>
      </c>
      <c r="H446" s="1051"/>
      <c r="I446" s="1052" t="s">
        <v>880</v>
      </c>
      <c r="J446" s="1053"/>
      <c r="L446" s="1045" t="s">
        <v>565</v>
      </c>
      <c r="M446" s="1051"/>
      <c r="N446" s="1052" t="s">
        <v>880</v>
      </c>
      <c r="O446" s="1053"/>
    </row>
    <row r="447" spans="2:15" ht="18" customHeight="1" x14ac:dyDescent="0.45">
      <c r="B447" s="77" t="s">
        <v>550</v>
      </c>
      <c r="C447" s="747"/>
      <c r="D447" s="1054" t="e">
        <f>(C447/C440)</f>
        <v>#DIV/0!</v>
      </c>
      <c r="E447" s="1055"/>
      <c r="G447" s="77" t="s">
        <v>550</v>
      </c>
      <c r="H447" s="747"/>
      <c r="I447" s="1054" t="e">
        <f>(H447/H440)</f>
        <v>#DIV/0!</v>
      </c>
      <c r="J447" s="1055"/>
      <c r="L447" s="77" t="s">
        <v>550</v>
      </c>
      <c r="M447" s="747"/>
      <c r="N447" s="1054" t="e">
        <f>(M447/M440)</f>
        <v>#DIV/0!</v>
      </c>
      <c r="O447" s="1055"/>
    </row>
    <row r="448" spans="2:15" ht="18" customHeight="1" x14ac:dyDescent="0.35">
      <c r="B448" s="1056"/>
      <c r="C448" s="1057"/>
      <c r="D448" s="1058" t="s">
        <v>881</v>
      </c>
      <c r="E448" s="1059"/>
      <c r="G448" s="1056"/>
      <c r="H448" s="1057"/>
      <c r="I448" s="1058" t="s">
        <v>881</v>
      </c>
      <c r="J448" s="1059"/>
      <c r="L448" s="1056"/>
      <c r="M448" s="1057"/>
      <c r="N448" s="1058" t="s">
        <v>881</v>
      </c>
      <c r="O448" s="1059"/>
    </row>
    <row r="449" spans="2:15" ht="18" customHeight="1" thickBot="1" x14ac:dyDescent="0.5">
      <c r="B449" s="79" t="s">
        <v>551</v>
      </c>
      <c r="C449" s="751"/>
      <c r="D449" s="1061" t="e">
        <f>(C449/C440)</f>
        <v>#DIV/0!</v>
      </c>
      <c r="E449" s="1062"/>
      <c r="G449" s="79" t="s">
        <v>551</v>
      </c>
      <c r="H449" s="749"/>
      <c r="I449" s="1063" t="e">
        <f>(H449/H440)</f>
        <v>#DIV/0!</v>
      </c>
      <c r="J449" s="1064"/>
      <c r="L449" s="79" t="s">
        <v>551</v>
      </c>
      <c r="M449" s="751"/>
      <c r="N449" s="1063" t="e">
        <f>(M449/M440)</f>
        <v>#DIV/0!</v>
      </c>
      <c r="O449" s="1064"/>
    </row>
    <row r="450" spans="2:15" ht="30" customHeight="1" thickBot="1" x14ac:dyDescent="0.4">
      <c r="B450" s="755" t="s">
        <v>877</v>
      </c>
      <c r="C450" s="756"/>
      <c r="D450" s="83"/>
      <c r="E450" s="83"/>
      <c r="G450" s="755" t="s">
        <v>877</v>
      </c>
      <c r="H450" s="756"/>
      <c r="I450" s="83"/>
      <c r="J450" s="83"/>
      <c r="L450" s="755" t="s">
        <v>877</v>
      </c>
      <c r="M450" s="756"/>
      <c r="N450" s="83"/>
      <c r="O450" s="83"/>
    </row>
    <row r="451" spans="2:15" ht="36" customHeight="1" thickBot="1" x14ac:dyDescent="0.4">
      <c r="B451" s="758" t="s">
        <v>557</v>
      </c>
      <c r="C451" s="752"/>
      <c r="D451" s="83"/>
      <c r="E451" s="82"/>
      <c r="G451" s="758" t="s">
        <v>557</v>
      </c>
      <c r="H451" s="752"/>
      <c r="I451" s="83"/>
      <c r="J451" s="82"/>
      <c r="L451" s="758" t="s">
        <v>557</v>
      </c>
      <c r="M451" s="752"/>
      <c r="N451" s="83"/>
      <c r="O451" s="82"/>
    </row>
    <row r="452" spans="2:15" ht="16" customHeight="1" x14ac:dyDescent="0.35">
      <c r="B452" s="1060" t="s">
        <v>558</v>
      </c>
      <c r="C452" s="1053"/>
      <c r="D452" s="91" t="s">
        <v>567</v>
      </c>
      <c r="E452" s="82"/>
      <c r="G452" s="1060" t="s">
        <v>558</v>
      </c>
      <c r="H452" s="1053"/>
      <c r="I452" s="91" t="s">
        <v>567</v>
      </c>
      <c r="J452" s="82"/>
      <c r="L452" s="1060" t="s">
        <v>558</v>
      </c>
      <c r="M452" s="1053"/>
      <c r="N452" s="91" t="s">
        <v>567</v>
      </c>
      <c r="O452" s="82"/>
    </row>
    <row r="453" spans="2:15" ht="16" customHeight="1" x14ac:dyDescent="0.35">
      <c r="B453" s="88" t="s">
        <v>559</v>
      </c>
      <c r="C453" s="86"/>
      <c r="D453" s="91" t="s">
        <v>568</v>
      </c>
      <c r="E453" s="82"/>
      <c r="G453" s="88" t="s">
        <v>559</v>
      </c>
      <c r="H453" s="86"/>
      <c r="I453" s="91" t="s">
        <v>568</v>
      </c>
      <c r="J453" s="82"/>
      <c r="L453" s="88" t="s">
        <v>559</v>
      </c>
      <c r="M453" s="86"/>
      <c r="N453" s="91" t="s">
        <v>568</v>
      </c>
      <c r="O453" s="82"/>
    </row>
    <row r="454" spans="2:15" ht="16" customHeight="1" x14ac:dyDescent="0.35">
      <c r="B454" s="88" t="s">
        <v>560</v>
      </c>
      <c r="C454" s="86"/>
      <c r="D454" s="83"/>
      <c r="E454" s="82"/>
      <c r="G454" s="88" t="s">
        <v>560</v>
      </c>
      <c r="H454" s="86"/>
      <c r="I454" s="83"/>
      <c r="J454" s="82"/>
      <c r="L454" s="88" t="s">
        <v>560</v>
      </c>
      <c r="M454" s="86"/>
      <c r="N454" s="83"/>
      <c r="O454" s="82"/>
    </row>
    <row r="455" spans="2:15" ht="16" customHeight="1" x14ac:dyDescent="0.35">
      <c r="B455" s="88" t="s">
        <v>561</v>
      </c>
      <c r="C455" s="86"/>
      <c r="D455" s="83"/>
      <c r="E455" s="82"/>
      <c r="G455" s="88" t="s">
        <v>561</v>
      </c>
      <c r="H455" s="86"/>
      <c r="I455" s="83"/>
      <c r="J455" s="82"/>
      <c r="L455" s="88" t="s">
        <v>561</v>
      </c>
      <c r="M455" s="86"/>
      <c r="N455" s="83"/>
      <c r="O455" s="82"/>
    </row>
    <row r="456" spans="2:15" ht="16" customHeight="1" thickBot="1" x14ac:dyDescent="0.4">
      <c r="B456" s="89" t="s">
        <v>562</v>
      </c>
      <c r="C456" s="87"/>
      <c r="D456" s="83"/>
      <c r="E456" s="82"/>
      <c r="G456" s="89" t="s">
        <v>562</v>
      </c>
      <c r="H456" s="87"/>
      <c r="I456" s="83"/>
      <c r="J456" s="82"/>
      <c r="L456" s="89" t="s">
        <v>562</v>
      </c>
      <c r="M456" s="87"/>
      <c r="N456" s="83"/>
      <c r="O456" s="82"/>
    </row>
    <row r="457" spans="2:15" x14ac:dyDescent="0.35">
      <c r="B457" s="1060" t="s">
        <v>552</v>
      </c>
      <c r="C457" s="1053"/>
      <c r="D457" s="759" t="s">
        <v>878</v>
      </c>
      <c r="G457" s="1060" t="s">
        <v>552</v>
      </c>
      <c r="H457" s="1053"/>
      <c r="I457" s="84"/>
      <c r="L457" s="1060" t="s">
        <v>552</v>
      </c>
      <c r="M457" s="1053"/>
    </row>
    <row r="458" spans="2:15" x14ac:dyDescent="0.35">
      <c r="B458" s="84" t="s">
        <v>554</v>
      </c>
      <c r="C458" s="753"/>
      <c r="D458" s="759" t="s">
        <v>879</v>
      </c>
      <c r="G458" s="84" t="s">
        <v>554</v>
      </c>
      <c r="H458" s="753"/>
      <c r="L458" s="84" t="s">
        <v>554</v>
      </c>
      <c r="M458" s="753"/>
    </row>
    <row r="459" spans="2:15" x14ac:dyDescent="0.35">
      <c r="B459" s="84" t="s">
        <v>553</v>
      </c>
      <c r="C459" s="753"/>
      <c r="G459" s="84" t="s">
        <v>553</v>
      </c>
      <c r="H459" s="753"/>
      <c r="L459" s="84" t="s">
        <v>553</v>
      </c>
      <c r="M459" s="753"/>
    </row>
    <row r="460" spans="2:15" x14ac:dyDescent="0.35">
      <c r="B460" s="84" t="s">
        <v>555</v>
      </c>
      <c r="C460" s="753"/>
      <c r="G460" s="84" t="s">
        <v>555</v>
      </c>
      <c r="H460" s="753"/>
      <c r="L460" s="84" t="s">
        <v>555</v>
      </c>
      <c r="M460" s="753"/>
    </row>
    <row r="461" spans="2:15" x14ac:dyDescent="0.35">
      <c r="B461" s="84" t="s">
        <v>556</v>
      </c>
      <c r="C461" s="753"/>
      <c r="G461" s="84" t="s">
        <v>556</v>
      </c>
      <c r="H461" s="753"/>
      <c r="L461" s="84" t="s">
        <v>556</v>
      </c>
      <c r="M461" s="753"/>
    </row>
    <row r="462" spans="2:15" ht="15" thickBot="1" x14ac:dyDescent="0.4">
      <c r="B462" s="85" t="s">
        <v>563</v>
      </c>
      <c r="C462" s="754"/>
      <c r="G462" s="85" t="s">
        <v>563</v>
      </c>
      <c r="H462" s="754"/>
      <c r="L462" s="85" t="s">
        <v>563</v>
      </c>
      <c r="M462" s="754"/>
    </row>
  </sheetData>
  <sheetProtection algorithmName="SHA-512" hashValue="IeCmNMeXkfeNO3nl7mvZ+sy8cZlVLxkRvdvOcuUh+JtReWcmA9oAkleZD1Ad9S1D1hkg1Ep263MJ9TQIAwI60g==" saltValue="O3FgMFWxvGpST5HFyU9fdg==" spinCount="100000" sheet="1" objects="1" scenarios="1" selectLockedCells="1"/>
  <mergeCells count="576">
    <mergeCell ref="B452:C452"/>
    <mergeCell ref="G452:H452"/>
    <mergeCell ref="L452:M452"/>
    <mergeCell ref="B457:C457"/>
    <mergeCell ref="G457:H457"/>
    <mergeCell ref="L457:M457"/>
    <mergeCell ref="I388:J388"/>
    <mergeCell ref="L388:M388"/>
    <mergeCell ref="N388:O388"/>
    <mergeCell ref="B390:C390"/>
    <mergeCell ref="G390:H390"/>
    <mergeCell ref="L390:M390"/>
    <mergeCell ref="D408:E413"/>
    <mergeCell ref="I408:J413"/>
    <mergeCell ref="N408:O413"/>
    <mergeCell ref="D446:E446"/>
    <mergeCell ref="I446:J446"/>
    <mergeCell ref="N446:O446"/>
    <mergeCell ref="B448:C448"/>
    <mergeCell ref="G448:H448"/>
    <mergeCell ref="L448:M448"/>
    <mergeCell ref="B446:C446"/>
    <mergeCell ref="G446:H446"/>
    <mergeCell ref="L446:M446"/>
    <mergeCell ref="J357:J358"/>
    <mergeCell ref="N357:N358"/>
    <mergeCell ref="O357:O358"/>
    <mergeCell ref="D359:E359"/>
    <mergeCell ref="I359:J359"/>
    <mergeCell ref="N359:O359"/>
    <mergeCell ref="D360:E360"/>
    <mergeCell ref="I360:J360"/>
    <mergeCell ref="N360:O360"/>
    <mergeCell ref="D357:D358"/>
    <mergeCell ref="E357:E358"/>
    <mergeCell ref="I357:I358"/>
    <mergeCell ref="B330:C330"/>
    <mergeCell ref="D330:E330"/>
    <mergeCell ref="G330:H330"/>
    <mergeCell ref="I330:J330"/>
    <mergeCell ref="L330:M330"/>
    <mergeCell ref="N330:O330"/>
    <mergeCell ref="D331:E331"/>
    <mergeCell ref="I331:J331"/>
    <mergeCell ref="N331:O331"/>
    <mergeCell ref="D304:E304"/>
    <mergeCell ref="I304:J304"/>
    <mergeCell ref="N304:O304"/>
    <mergeCell ref="B307:C307"/>
    <mergeCell ref="G307:H307"/>
    <mergeCell ref="L307:M307"/>
    <mergeCell ref="B312:C312"/>
    <mergeCell ref="G312:H312"/>
    <mergeCell ref="L312:M312"/>
    <mergeCell ref="D302:E302"/>
    <mergeCell ref="I302:J302"/>
    <mergeCell ref="N302:O302"/>
    <mergeCell ref="B303:C303"/>
    <mergeCell ref="D303:E303"/>
    <mergeCell ref="G303:H303"/>
    <mergeCell ref="I303:J303"/>
    <mergeCell ref="L303:M303"/>
    <mergeCell ref="N303:O303"/>
    <mergeCell ref="B298:C298"/>
    <mergeCell ref="G298:H298"/>
    <mergeCell ref="L298:M298"/>
    <mergeCell ref="D299:D300"/>
    <mergeCell ref="E299:E300"/>
    <mergeCell ref="I299:I300"/>
    <mergeCell ref="J299:J300"/>
    <mergeCell ref="N299:N300"/>
    <mergeCell ref="O299:O300"/>
    <mergeCell ref="D275:E275"/>
    <mergeCell ref="I275:J275"/>
    <mergeCell ref="N275:O275"/>
    <mergeCell ref="B283:C283"/>
    <mergeCell ref="G283:H283"/>
    <mergeCell ref="L283:M283"/>
    <mergeCell ref="D292:E297"/>
    <mergeCell ref="I292:J297"/>
    <mergeCell ref="N292:O297"/>
    <mergeCell ref="D273:E273"/>
    <mergeCell ref="I273:J273"/>
    <mergeCell ref="N273:O273"/>
    <mergeCell ref="B274:C274"/>
    <mergeCell ref="D274:E274"/>
    <mergeCell ref="G274:H274"/>
    <mergeCell ref="I274:J274"/>
    <mergeCell ref="L274:M274"/>
    <mergeCell ref="N274:O274"/>
    <mergeCell ref="D270:D271"/>
    <mergeCell ref="E270:E271"/>
    <mergeCell ref="I270:I271"/>
    <mergeCell ref="J270:J271"/>
    <mergeCell ref="N270:N271"/>
    <mergeCell ref="O270:O271"/>
    <mergeCell ref="B272:C272"/>
    <mergeCell ref="D272:E272"/>
    <mergeCell ref="G272:H272"/>
    <mergeCell ref="I272:J272"/>
    <mergeCell ref="L272:M272"/>
    <mergeCell ref="N272:O272"/>
    <mergeCell ref="B249:C249"/>
    <mergeCell ref="G249:H249"/>
    <mergeCell ref="L249:M249"/>
    <mergeCell ref="D263:E268"/>
    <mergeCell ref="I263:J268"/>
    <mergeCell ref="N263:O268"/>
    <mergeCell ref="B269:C269"/>
    <mergeCell ref="G269:H269"/>
    <mergeCell ref="L269:M269"/>
    <mergeCell ref="B245:C245"/>
    <mergeCell ref="D245:E245"/>
    <mergeCell ref="G245:H245"/>
    <mergeCell ref="I245:J245"/>
    <mergeCell ref="L245:M245"/>
    <mergeCell ref="N245:O245"/>
    <mergeCell ref="D246:E246"/>
    <mergeCell ref="I246:J246"/>
    <mergeCell ref="N246:O246"/>
    <mergeCell ref="B243:C243"/>
    <mergeCell ref="D243:E243"/>
    <mergeCell ref="G243:H243"/>
    <mergeCell ref="I243:J243"/>
    <mergeCell ref="L243:M243"/>
    <mergeCell ref="N243:O243"/>
    <mergeCell ref="D244:E244"/>
    <mergeCell ref="I244:J244"/>
    <mergeCell ref="N244:O244"/>
    <mergeCell ref="D217:E217"/>
    <mergeCell ref="I217:J217"/>
    <mergeCell ref="N217:O217"/>
    <mergeCell ref="B220:C220"/>
    <mergeCell ref="G220:H220"/>
    <mergeCell ref="L220:M220"/>
    <mergeCell ref="B225:C225"/>
    <mergeCell ref="G225:H225"/>
    <mergeCell ref="L225:M225"/>
    <mergeCell ref="D205:E210"/>
    <mergeCell ref="I205:J210"/>
    <mergeCell ref="N205:O210"/>
    <mergeCell ref="D215:E215"/>
    <mergeCell ref="I215:J215"/>
    <mergeCell ref="N215:O215"/>
    <mergeCell ref="B216:C216"/>
    <mergeCell ref="D216:E216"/>
    <mergeCell ref="G216:H216"/>
    <mergeCell ref="I216:J216"/>
    <mergeCell ref="L216:M216"/>
    <mergeCell ref="N216:O216"/>
    <mergeCell ref="B214:C214"/>
    <mergeCell ref="D214:E214"/>
    <mergeCell ref="G214:H214"/>
    <mergeCell ref="I214:J214"/>
    <mergeCell ref="L214:M214"/>
    <mergeCell ref="N214:O214"/>
    <mergeCell ref="D188:E188"/>
    <mergeCell ref="I188:J188"/>
    <mergeCell ref="N188:O188"/>
    <mergeCell ref="B191:C191"/>
    <mergeCell ref="G191:H191"/>
    <mergeCell ref="L191:M191"/>
    <mergeCell ref="B196:C196"/>
    <mergeCell ref="G196:H196"/>
    <mergeCell ref="L196:M196"/>
    <mergeCell ref="I185:J185"/>
    <mergeCell ref="L185:M185"/>
    <mergeCell ref="N185:O185"/>
    <mergeCell ref="D186:E186"/>
    <mergeCell ref="I186:J186"/>
    <mergeCell ref="N186:O186"/>
    <mergeCell ref="B187:C187"/>
    <mergeCell ref="D187:E187"/>
    <mergeCell ref="G187:H187"/>
    <mergeCell ref="I187:J187"/>
    <mergeCell ref="L187:M187"/>
    <mergeCell ref="N187:O187"/>
    <mergeCell ref="D130:E130"/>
    <mergeCell ref="I130:J130"/>
    <mergeCell ref="N130:O130"/>
    <mergeCell ref="B133:C133"/>
    <mergeCell ref="G133:H133"/>
    <mergeCell ref="L133:M133"/>
    <mergeCell ref="B138:C138"/>
    <mergeCell ref="G138:H138"/>
    <mergeCell ref="L138:M138"/>
    <mergeCell ref="D128:E128"/>
    <mergeCell ref="I128:J128"/>
    <mergeCell ref="N128:O128"/>
    <mergeCell ref="B129:C129"/>
    <mergeCell ref="D129:E129"/>
    <mergeCell ref="G129:H129"/>
    <mergeCell ref="I129:J129"/>
    <mergeCell ref="L129:M129"/>
    <mergeCell ref="N129:O129"/>
    <mergeCell ref="I125:I126"/>
    <mergeCell ref="J125:J126"/>
    <mergeCell ref="N125:N126"/>
    <mergeCell ref="O125:O126"/>
    <mergeCell ref="B127:C127"/>
    <mergeCell ref="D127:E127"/>
    <mergeCell ref="G127:H127"/>
    <mergeCell ref="I127:J127"/>
    <mergeCell ref="L127:M127"/>
    <mergeCell ref="N127:O127"/>
    <mergeCell ref="N101:O101"/>
    <mergeCell ref="B104:C104"/>
    <mergeCell ref="G104:H104"/>
    <mergeCell ref="L104:M104"/>
    <mergeCell ref="B109:C109"/>
    <mergeCell ref="G109:H109"/>
    <mergeCell ref="L109:M109"/>
    <mergeCell ref="D118:E123"/>
    <mergeCell ref="I118:J123"/>
    <mergeCell ref="N118:O123"/>
    <mergeCell ref="N98:O98"/>
    <mergeCell ref="D99:E99"/>
    <mergeCell ref="I99:J99"/>
    <mergeCell ref="N99:O99"/>
    <mergeCell ref="B100:C100"/>
    <mergeCell ref="D100:E100"/>
    <mergeCell ref="G100:H100"/>
    <mergeCell ref="I100:J100"/>
    <mergeCell ref="L100:M100"/>
    <mergeCell ref="N100:O100"/>
    <mergeCell ref="N71:O71"/>
    <mergeCell ref="D72:E72"/>
    <mergeCell ref="I72:J72"/>
    <mergeCell ref="N72:O72"/>
    <mergeCell ref="B95:C95"/>
    <mergeCell ref="G95:H95"/>
    <mergeCell ref="L95:M95"/>
    <mergeCell ref="D96:D97"/>
    <mergeCell ref="E96:E97"/>
    <mergeCell ref="I96:I97"/>
    <mergeCell ref="J96:J97"/>
    <mergeCell ref="N96:N97"/>
    <mergeCell ref="O96:O97"/>
    <mergeCell ref="N31:O36"/>
    <mergeCell ref="B37:C37"/>
    <mergeCell ref="G37:H37"/>
    <mergeCell ref="L37:M37"/>
    <mergeCell ref="D38:D39"/>
    <mergeCell ref="E38:E39"/>
    <mergeCell ref="I38:I39"/>
    <mergeCell ref="J38:J39"/>
    <mergeCell ref="N38:N39"/>
    <mergeCell ref="O38:O39"/>
    <mergeCell ref="D447:E447"/>
    <mergeCell ref="I447:J447"/>
    <mergeCell ref="N447:O447"/>
    <mergeCell ref="D448:E448"/>
    <mergeCell ref="I448:J448"/>
    <mergeCell ref="N448:O448"/>
    <mergeCell ref="D449:E449"/>
    <mergeCell ref="I449:J449"/>
    <mergeCell ref="N449:O449"/>
    <mergeCell ref="D444:D445"/>
    <mergeCell ref="E444:E445"/>
    <mergeCell ref="I444:I445"/>
    <mergeCell ref="J444:J445"/>
    <mergeCell ref="N444:N445"/>
    <mergeCell ref="O444:O445"/>
    <mergeCell ref="B443:C443"/>
    <mergeCell ref="G443:H443"/>
    <mergeCell ref="L443:M443"/>
    <mergeCell ref="D437:E442"/>
    <mergeCell ref="I437:J442"/>
    <mergeCell ref="N437:O442"/>
    <mergeCell ref="D419:E419"/>
    <mergeCell ref="I419:J419"/>
    <mergeCell ref="N419:O419"/>
    <mergeCell ref="B419:C419"/>
    <mergeCell ref="G419:H419"/>
    <mergeCell ref="L419:M419"/>
    <mergeCell ref="D420:E420"/>
    <mergeCell ref="I420:J420"/>
    <mergeCell ref="N420:O420"/>
    <mergeCell ref="B423:C423"/>
    <mergeCell ref="G423:H423"/>
    <mergeCell ref="L423:M423"/>
    <mergeCell ref="B428:C428"/>
    <mergeCell ref="G428:H428"/>
    <mergeCell ref="L428:M428"/>
    <mergeCell ref="D417:E417"/>
    <mergeCell ref="I417:J417"/>
    <mergeCell ref="N417:O417"/>
    <mergeCell ref="D418:E418"/>
    <mergeCell ref="I418:J418"/>
    <mergeCell ref="N418:O418"/>
    <mergeCell ref="B417:C417"/>
    <mergeCell ref="G417:H417"/>
    <mergeCell ref="L417:M417"/>
    <mergeCell ref="B414:C414"/>
    <mergeCell ref="G414:H414"/>
    <mergeCell ref="L414:M414"/>
    <mergeCell ref="D415:D416"/>
    <mergeCell ref="E415:E416"/>
    <mergeCell ref="I415:I416"/>
    <mergeCell ref="J415:J416"/>
    <mergeCell ref="N415:N416"/>
    <mergeCell ref="O415:O416"/>
    <mergeCell ref="B399:C399"/>
    <mergeCell ref="G399:H399"/>
    <mergeCell ref="L399:M399"/>
    <mergeCell ref="B394:C394"/>
    <mergeCell ref="G394:H394"/>
    <mergeCell ref="L394:M394"/>
    <mergeCell ref="D390:E390"/>
    <mergeCell ref="I390:J390"/>
    <mergeCell ref="N390:O390"/>
    <mergeCell ref="D391:E391"/>
    <mergeCell ref="I391:J391"/>
    <mergeCell ref="N391:O391"/>
    <mergeCell ref="D389:E389"/>
    <mergeCell ref="I389:J389"/>
    <mergeCell ref="N389:O389"/>
    <mergeCell ref="D386:D387"/>
    <mergeCell ref="E386:E387"/>
    <mergeCell ref="I386:I387"/>
    <mergeCell ref="J386:J387"/>
    <mergeCell ref="N386:N387"/>
    <mergeCell ref="O386:O387"/>
    <mergeCell ref="B388:C388"/>
    <mergeCell ref="D388:E388"/>
    <mergeCell ref="G388:H388"/>
    <mergeCell ref="B365:C365"/>
    <mergeCell ref="G365:H365"/>
    <mergeCell ref="L365:M365"/>
    <mergeCell ref="B370:C370"/>
    <mergeCell ref="G370:H370"/>
    <mergeCell ref="L370:M370"/>
    <mergeCell ref="D379:E384"/>
    <mergeCell ref="I379:J384"/>
    <mergeCell ref="N379:O384"/>
    <mergeCell ref="B385:C385"/>
    <mergeCell ref="G385:H385"/>
    <mergeCell ref="L385:M385"/>
    <mergeCell ref="D362:E362"/>
    <mergeCell ref="I362:J362"/>
    <mergeCell ref="N362:O362"/>
    <mergeCell ref="B359:C359"/>
    <mergeCell ref="G359:H359"/>
    <mergeCell ref="L359:M359"/>
    <mergeCell ref="B361:C361"/>
    <mergeCell ref="D361:E361"/>
    <mergeCell ref="G361:H361"/>
    <mergeCell ref="I361:J361"/>
    <mergeCell ref="L361:M361"/>
    <mergeCell ref="N361:O361"/>
    <mergeCell ref="B341:C341"/>
    <mergeCell ref="G341:H341"/>
    <mergeCell ref="L341:M341"/>
    <mergeCell ref="D350:E355"/>
    <mergeCell ref="I350:J355"/>
    <mergeCell ref="N350:O355"/>
    <mergeCell ref="B356:C356"/>
    <mergeCell ref="G356:H356"/>
    <mergeCell ref="L356:M356"/>
    <mergeCell ref="B336:C336"/>
    <mergeCell ref="G336:H336"/>
    <mergeCell ref="L336:M336"/>
    <mergeCell ref="B332:C332"/>
    <mergeCell ref="G332:H332"/>
    <mergeCell ref="L332:M332"/>
    <mergeCell ref="D332:E332"/>
    <mergeCell ref="I332:J332"/>
    <mergeCell ref="N332:O332"/>
    <mergeCell ref="D333:E333"/>
    <mergeCell ref="I333:J333"/>
    <mergeCell ref="N333:O333"/>
    <mergeCell ref="D321:E326"/>
    <mergeCell ref="I321:J326"/>
    <mergeCell ref="N321:O326"/>
    <mergeCell ref="B327:C327"/>
    <mergeCell ref="G327:H327"/>
    <mergeCell ref="L327:M327"/>
    <mergeCell ref="D328:D329"/>
    <mergeCell ref="E328:E329"/>
    <mergeCell ref="I328:I329"/>
    <mergeCell ref="J328:J329"/>
    <mergeCell ref="N328:N329"/>
    <mergeCell ref="O328:O329"/>
    <mergeCell ref="B301:C301"/>
    <mergeCell ref="D301:E301"/>
    <mergeCell ref="G301:H301"/>
    <mergeCell ref="I301:J301"/>
    <mergeCell ref="L301:M301"/>
    <mergeCell ref="N301:O301"/>
    <mergeCell ref="D234:E239"/>
    <mergeCell ref="I234:J239"/>
    <mergeCell ref="N234:O239"/>
    <mergeCell ref="B278:C278"/>
    <mergeCell ref="G278:H278"/>
    <mergeCell ref="L278:M278"/>
    <mergeCell ref="B254:C254"/>
    <mergeCell ref="G254:H254"/>
    <mergeCell ref="L254:M254"/>
    <mergeCell ref="B240:C240"/>
    <mergeCell ref="G240:H240"/>
    <mergeCell ref="L240:M240"/>
    <mergeCell ref="D241:D242"/>
    <mergeCell ref="E241:E242"/>
    <mergeCell ref="I241:I242"/>
    <mergeCell ref="J241:J242"/>
    <mergeCell ref="N241:N242"/>
    <mergeCell ref="O241:O242"/>
    <mergeCell ref="D176:E181"/>
    <mergeCell ref="I176:J181"/>
    <mergeCell ref="N176:O181"/>
    <mergeCell ref="B211:C211"/>
    <mergeCell ref="G211:H211"/>
    <mergeCell ref="L211:M211"/>
    <mergeCell ref="D212:D213"/>
    <mergeCell ref="E212:E213"/>
    <mergeCell ref="I212:I213"/>
    <mergeCell ref="J212:J213"/>
    <mergeCell ref="N212:N213"/>
    <mergeCell ref="O212:O213"/>
    <mergeCell ref="B182:C182"/>
    <mergeCell ref="G182:H182"/>
    <mergeCell ref="L182:M182"/>
    <mergeCell ref="D183:D184"/>
    <mergeCell ref="E183:E184"/>
    <mergeCell ref="I183:I184"/>
    <mergeCell ref="J183:J184"/>
    <mergeCell ref="N183:N184"/>
    <mergeCell ref="O183:O184"/>
    <mergeCell ref="B185:C185"/>
    <mergeCell ref="D185:E185"/>
    <mergeCell ref="G185:H185"/>
    <mergeCell ref="N158:O158"/>
    <mergeCell ref="D147:E152"/>
    <mergeCell ref="I147:J152"/>
    <mergeCell ref="N147:O152"/>
    <mergeCell ref="G153:H153"/>
    <mergeCell ref="L153:M153"/>
    <mergeCell ref="D154:D155"/>
    <mergeCell ref="E154:E155"/>
    <mergeCell ref="I154:I155"/>
    <mergeCell ref="J154:J155"/>
    <mergeCell ref="N154:N155"/>
    <mergeCell ref="O154:O155"/>
    <mergeCell ref="N159:O159"/>
    <mergeCell ref="B75:C75"/>
    <mergeCell ref="G75:H75"/>
    <mergeCell ref="L75:M75"/>
    <mergeCell ref="B80:C80"/>
    <mergeCell ref="G80:H80"/>
    <mergeCell ref="L80:M80"/>
    <mergeCell ref="D89:E94"/>
    <mergeCell ref="I89:J94"/>
    <mergeCell ref="N89:O94"/>
    <mergeCell ref="B156:C156"/>
    <mergeCell ref="G156:H156"/>
    <mergeCell ref="L156:M156"/>
    <mergeCell ref="B153:C153"/>
    <mergeCell ref="B158:C158"/>
    <mergeCell ref="D156:E156"/>
    <mergeCell ref="I156:J156"/>
    <mergeCell ref="N156:O156"/>
    <mergeCell ref="D157:E157"/>
    <mergeCell ref="I157:J157"/>
    <mergeCell ref="N157:O157"/>
    <mergeCell ref="D158:E158"/>
    <mergeCell ref="G158:H158"/>
    <mergeCell ref="I158:J158"/>
    <mergeCell ref="N41:O41"/>
    <mergeCell ref="D70:E70"/>
    <mergeCell ref="I70:J70"/>
    <mergeCell ref="N70:O70"/>
    <mergeCell ref="D60:E65"/>
    <mergeCell ref="I60:J65"/>
    <mergeCell ref="N60:O65"/>
    <mergeCell ref="B66:C66"/>
    <mergeCell ref="G66:H66"/>
    <mergeCell ref="L66:M66"/>
    <mergeCell ref="D67:D68"/>
    <mergeCell ref="E67:E68"/>
    <mergeCell ref="I67:I68"/>
    <mergeCell ref="J67:J68"/>
    <mergeCell ref="N67:N68"/>
    <mergeCell ref="O67:O68"/>
    <mergeCell ref="B69:C69"/>
    <mergeCell ref="D69:E69"/>
    <mergeCell ref="G69:H69"/>
    <mergeCell ref="I69:J69"/>
    <mergeCell ref="L69:M69"/>
    <mergeCell ref="N69:O69"/>
    <mergeCell ref="N12:O12"/>
    <mergeCell ref="N13:O13"/>
    <mergeCell ref="N14:O14"/>
    <mergeCell ref="I11:J11"/>
    <mergeCell ref="I12:J12"/>
    <mergeCell ref="I13:J13"/>
    <mergeCell ref="I14:J14"/>
    <mergeCell ref="B51:C51"/>
    <mergeCell ref="G51:H51"/>
    <mergeCell ref="L51:M51"/>
    <mergeCell ref="G40:H40"/>
    <mergeCell ref="L40:M40"/>
    <mergeCell ref="D40:E40"/>
    <mergeCell ref="I40:J40"/>
    <mergeCell ref="N40:O40"/>
    <mergeCell ref="B42:C42"/>
    <mergeCell ref="D42:E42"/>
    <mergeCell ref="G42:H42"/>
    <mergeCell ref="I42:J42"/>
    <mergeCell ref="L42:M42"/>
    <mergeCell ref="N42:O42"/>
    <mergeCell ref="D43:E43"/>
    <mergeCell ref="I43:J43"/>
    <mergeCell ref="N43:O43"/>
    <mergeCell ref="B167:C167"/>
    <mergeCell ref="G167:H167"/>
    <mergeCell ref="L167:M167"/>
    <mergeCell ref="D14:E14"/>
    <mergeCell ref="L17:M17"/>
    <mergeCell ref="B124:C124"/>
    <mergeCell ref="G124:H124"/>
    <mergeCell ref="L124:M124"/>
    <mergeCell ref="B40:C40"/>
    <mergeCell ref="L22:M22"/>
    <mergeCell ref="D41:E41"/>
    <mergeCell ref="I41:J41"/>
    <mergeCell ref="G17:H17"/>
    <mergeCell ref="G22:H22"/>
    <mergeCell ref="B22:C22"/>
    <mergeCell ref="B17:C17"/>
    <mergeCell ref="B46:C46"/>
    <mergeCell ref="G46:H46"/>
    <mergeCell ref="L46:M46"/>
    <mergeCell ref="D159:E159"/>
    <mergeCell ref="I159:J159"/>
    <mergeCell ref="L158:M158"/>
    <mergeCell ref="D31:E36"/>
    <mergeCell ref="I31:J36"/>
    <mergeCell ref="D12:E12"/>
    <mergeCell ref="L13:M13"/>
    <mergeCell ref="G11:H11"/>
    <mergeCell ref="B11:C11"/>
    <mergeCell ref="B13:C13"/>
    <mergeCell ref="D13:E13"/>
    <mergeCell ref="G13:H13"/>
    <mergeCell ref="B162:C162"/>
    <mergeCell ref="G162:H162"/>
    <mergeCell ref="L162:M162"/>
    <mergeCell ref="B71:C71"/>
    <mergeCell ref="D71:E71"/>
    <mergeCell ref="G71:H71"/>
    <mergeCell ref="I71:J71"/>
    <mergeCell ref="L71:M71"/>
    <mergeCell ref="B98:C98"/>
    <mergeCell ref="D98:E98"/>
    <mergeCell ref="G98:H98"/>
    <mergeCell ref="I98:J98"/>
    <mergeCell ref="L98:M98"/>
    <mergeCell ref="D101:E101"/>
    <mergeCell ref="I101:J101"/>
    <mergeCell ref="D125:D126"/>
    <mergeCell ref="E125:E126"/>
    <mergeCell ref="N2:O7"/>
    <mergeCell ref="L8:M8"/>
    <mergeCell ref="I9:I10"/>
    <mergeCell ref="J9:J10"/>
    <mergeCell ref="L11:M11"/>
    <mergeCell ref="B8:C8"/>
    <mergeCell ref="D2:E7"/>
    <mergeCell ref="I2:J7"/>
    <mergeCell ref="G8:H8"/>
    <mergeCell ref="D9:D10"/>
    <mergeCell ref="E9:E10"/>
    <mergeCell ref="D11:E11"/>
    <mergeCell ref="N9:N10"/>
    <mergeCell ref="O9:O10"/>
    <mergeCell ref="N11:O11"/>
  </mergeCells>
  <dataValidations count="2">
    <dataValidation type="list" allowBlank="1" showInputMessage="1" showErrorMessage="1" sqref="C9 M9 H9 C38 M38 H38 C67 M67 H67 C96 M96 H96 C125 M125 H125 C154 M154 H154 C183 M183 H183 C212 M212 H212 C241 M241 H241 C270 M270 H270 C299 M299 H299 C328 M328 H328 C357 M357 H357 C386 M386 H386 C415 M415 H415 C444 M444 H444" xr:uid="{629C9477-283B-4E5D-82AC-4AC1FAF789E7}">
      <formula1>$D$17:$D$18</formula1>
    </dataValidation>
    <dataValidation type="list" allowBlank="1" showInputMessage="1" showErrorMessage="1" sqref="C15 H15 M15 C44 H44 M44 C73 H73 M73 C102 H102 M102 C131 H131 M131 C160 H160 M160 C189 H189 M189 C218 H218 M218 C247 H247 M247 C276 H276 M276 C305 H305 M305 C334 H334 M334 C363 H363 M363 C392 H392 M392 C421 H421 M421 C450 H450 M450" xr:uid="{3263BE54-8986-414C-8490-30C0DECC3EDA}">
      <formula1>$D$22:$D$23</formula1>
    </dataValidation>
  </dataValidation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Cover Sheet</vt:lpstr>
      <vt:lpstr>Worksheet</vt:lpstr>
      <vt:lpstr>Energy Performance Prescriptive</vt:lpstr>
      <vt:lpstr>Diagnostic Testing Results</vt:lpstr>
      <vt:lpstr>'Cover Sheet'!Print_Area</vt:lpstr>
      <vt:lpstr>'Energy Performance Prescriptive'!Print_Area</vt:lpstr>
      <vt:lpstr>Worksheet!Print_Area</vt:lpstr>
    </vt:vector>
  </TitlesOfParts>
  <Company>Southface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 O'Rourke</dc:creator>
  <cp:lastModifiedBy>Amelia Godfrey</cp:lastModifiedBy>
  <cp:lastPrinted>2016-07-28T14:20:17Z</cp:lastPrinted>
  <dcterms:created xsi:type="dcterms:W3CDTF">2010-10-25T15:53:20Z</dcterms:created>
  <dcterms:modified xsi:type="dcterms:W3CDTF">2024-12-20T13:48:50Z</dcterms:modified>
</cp:coreProperties>
</file>