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southface241-my.sharepoint.com/personal/agodfrey_southface_org/Documents/Desktop/2023 EarthCraft Worksheets for Website/"/>
    </mc:Choice>
  </mc:AlternateContent>
  <xr:revisionPtr revIDLastSave="880" documentId="13_ncr:1_{CCDF9B85-B410-47B5-A3CB-5D04AA44652A}" xr6:coauthVersionLast="47" xr6:coauthVersionMax="47" xr10:uidLastSave="{9FC778DC-CC67-4B29-8BB7-BF350E9E2F28}"/>
  <bookViews>
    <workbookView xWindow="-120" yWindow="-16320" windowWidth="29040" windowHeight="15720" tabRatio="887" activeTab="2" xr2:uid="{BC435979-557A-42AF-AFD7-35AA4A7678BA}"/>
  </bookViews>
  <sheets>
    <sheet name="Instructions" sheetId="12" r:id="rId1"/>
    <sheet name="Project_Cover_Page" sheetId="8" r:id="rId2"/>
    <sheet name="Project_Worksheet" sheetId="1" r:id="rId3"/>
    <sheet name="HVAC_System" sheetId="10" r:id="rId4"/>
    <sheet name="Diagnostic_Test_Results" sheetId="11" r:id="rId5"/>
  </sheets>
  <externalReferences>
    <externalReference r:id="rId6"/>
  </externalReferences>
  <definedNames>
    <definedName name="_xlnm._FilterDatabase" localSheetId="2" hidden="1">Project_Worksheet!$A$2:$G$95</definedName>
    <definedName name="cfa">'[1]Project Overview'!$J$14</definedName>
    <definedName name="no_bdrms">'[1]Project Overview'!$J$18</definedName>
    <definedName name="_xlnm.Print_Area" localSheetId="4">Diagnostic_Test_Results!$A$1:$P$70</definedName>
    <definedName name="_xlnm.Print_Area" localSheetId="3">HVAC_System!$A$1:$L$44</definedName>
    <definedName name="_xlnm.Print_Area" localSheetId="2">Project_Worksheet!$A$2:$G$260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6" i="11" l="1"/>
  <c r="G38" i="11"/>
  <c r="D25" i="11"/>
  <c r="P29" i="11"/>
  <c r="M29" i="11"/>
  <c r="J29" i="11"/>
  <c r="G29" i="11"/>
  <c r="D29" i="11"/>
  <c r="P25" i="11"/>
  <c r="M25" i="11"/>
  <c r="J25" i="11"/>
  <c r="G25" i="11"/>
  <c r="F4" i="11"/>
  <c r="G15" i="11" s="1"/>
  <c r="F3" i="11"/>
  <c r="D14" i="11" s="1"/>
  <c r="F2" i="11"/>
  <c r="D15" i="11" l="1"/>
  <c r="J15" i="11"/>
  <c r="J14" i="11"/>
  <c r="G14" i="11"/>
  <c r="E11" i="10"/>
  <c r="I9" i="10" s="1"/>
  <c r="E6" i="10"/>
  <c r="E5" i="10"/>
  <c r="K3" i="10" l="1"/>
  <c r="K6" i="10" s="1"/>
  <c r="V4" i="10" a="1"/>
  <c r="V4" i="10" s="1"/>
  <c r="Z4" i="10" l="1"/>
  <c r="U4" i="10" a="1"/>
  <c r="U4" i="10" s="1"/>
  <c r="E7" i="10"/>
  <c r="K32" i="10"/>
  <c r="K31" i="10"/>
  <c r="K30" i="10"/>
  <c r="K26" i="10"/>
  <c r="K25" i="10"/>
  <c r="K24" i="10"/>
  <c r="K20" i="10"/>
  <c r="K19" i="10" l="1"/>
  <c r="K18" i="10"/>
  <c r="AA3" i="10" l="1"/>
  <c r="K8" i="10" s="1"/>
  <c r="D1"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<sst xmlns="http://schemas.openxmlformats.org/spreadsheetml/2006/main" count="903" uniqueCount="574">
  <si>
    <t xml:space="preserve">SITE PLANNING </t>
  </si>
  <si>
    <t>SP  1</t>
  </si>
  <si>
    <t>Do not install invasive plant species</t>
  </si>
  <si>
    <t>SP  2</t>
  </si>
  <si>
    <t xml:space="preserve">Install and maintain a tree protection plan </t>
  </si>
  <si>
    <t>ENV  1</t>
  </si>
  <si>
    <t xml:space="preserve">Pre-construction site assessment and remove 100% of invasive plants </t>
  </si>
  <si>
    <t>ENV  2</t>
  </si>
  <si>
    <t xml:space="preserve">Permanent stormwater control ≥50% of onsite impervious surface areas </t>
  </si>
  <si>
    <t>ENV  3</t>
  </si>
  <si>
    <t xml:space="preserve">Reduce irrigated area and install drought tolerant landscaping  (both, details below): </t>
  </si>
  <si>
    <t xml:space="preserve"> • </t>
  </si>
  <si>
    <t>Turf ≤ 40% of landscape area</t>
  </si>
  <si>
    <t>Drought-tolerant and/or native landscaping turf and plants (≥75%)</t>
  </si>
  <si>
    <t xml:space="preserve">RESOURCE EFFICIENCY </t>
  </si>
  <si>
    <t>RE  1</t>
  </si>
  <si>
    <t>RE  2</t>
  </si>
  <si>
    <t>Size headers for loads (non-structural headers in non-load bearing walls)</t>
  </si>
  <si>
    <t>RE  3</t>
  </si>
  <si>
    <t>Energy heel truss system for all vented, unconditioned attics</t>
  </si>
  <si>
    <t>RE  4</t>
  </si>
  <si>
    <t>If HVAC ductwork is in unconditioned attic, attic side radiant barrier</t>
  </si>
  <si>
    <t>RE  5</t>
  </si>
  <si>
    <t>ENV  4</t>
  </si>
  <si>
    <t>Advanced framing package (choose one, details below):</t>
  </si>
  <si>
    <t>Deliver panelized construction or SIPs to the site pre-framed</t>
  </si>
  <si>
    <t xml:space="preserve">Site framing plan with precut framing package                                                                </t>
  </si>
  <si>
    <t>Optimum value engineering framing for walls, floors, and roof</t>
  </si>
  <si>
    <t>ENV  5</t>
  </si>
  <si>
    <t>Recycled content materials (choose two, details below):</t>
  </si>
  <si>
    <t>Replace ≥25% of cement in slab and/or foundation wall concrete with fly ash or slag</t>
  </si>
  <si>
    <t>Install ≥50% recycled content insulation</t>
  </si>
  <si>
    <t>Install ≥50% recycled content carpet on ≥50% of all carpeted floor</t>
  </si>
  <si>
    <t>ENV  6</t>
  </si>
  <si>
    <t>Wood</t>
  </si>
  <si>
    <t>Cardboard</t>
  </si>
  <si>
    <t>Plastics</t>
  </si>
  <si>
    <t>Styrofoam</t>
  </si>
  <si>
    <t>DURABILITY &amp; MOISTURE MANAGEMENT</t>
  </si>
  <si>
    <t>DU  1</t>
  </si>
  <si>
    <t>Do not install wet or water-damaged building materials</t>
  </si>
  <si>
    <t>DU  2</t>
  </si>
  <si>
    <t>DU  3</t>
  </si>
  <si>
    <t>Slabs, if designed (both, details below):</t>
  </si>
  <si>
    <t>100% coverage of ≥6 mil vapor barrier beneath all slabs</t>
  </si>
  <si>
    <t>Gravel bed beneath all slabs (exception: Climate Zone 2)</t>
  </si>
  <si>
    <t>DU  4</t>
  </si>
  <si>
    <t>Bottom of foundation drain no higher than top of subgrade footing</t>
  </si>
  <si>
    <t>DU  5</t>
  </si>
  <si>
    <t>Damp proof below-grade walls</t>
  </si>
  <si>
    <t>DU  6</t>
  </si>
  <si>
    <t>Install drainage plane per manufacturer's specifications (both, details below):</t>
  </si>
  <si>
    <t>Single lapped housewrap or taped, vapor permeable water-resistant barrier integrated with sheathing</t>
  </si>
  <si>
    <t>Double layer of either building paper or housewrap behind cementitious stucco, stone veneer or synthetic stone veneer on framed walls</t>
  </si>
  <si>
    <t>DU  7</t>
  </si>
  <si>
    <t>All exterior penetrations flashed and sealed to weather barrier prior to cladding</t>
  </si>
  <si>
    <t>Window and door pan flashing installed per manufacturer specifications</t>
  </si>
  <si>
    <t>Window and door side and head flashing installed per manufacturer specifications</t>
  </si>
  <si>
    <t>Step and kick-out flashing at wall/roof intersections</t>
  </si>
  <si>
    <t>Step flashing 4" on wall surface and integrated with wall and roof drainage planes</t>
  </si>
  <si>
    <t>DU  8</t>
  </si>
  <si>
    <t>Install siding per manufacturer and industry recommendations (details below):</t>
  </si>
  <si>
    <t>Maintain minimum 2" clearance between wall siding and roof surface for siding materials</t>
  </si>
  <si>
    <t>DU  9</t>
  </si>
  <si>
    <t>Rigid, moisture-resistant backing material behind tubs and showers</t>
  </si>
  <si>
    <t>DU  10</t>
  </si>
  <si>
    <t>Wall cavity insulation without a vapor retarder or kraft paper</t>
  </si>
  <si>
    <t>BE  1</t>
  </si>
  <si>
    <t>At final: ≤3 ACH50 or ≤0.25 ELR</t>
  </si>
  <si>
    <t>BE  2</t>
  </si>
  <si>
    <t>Prescriptive air sealing checklist (as applicable to design, details below):</t>
  </si>
  <si>
    <t>All gaps in exterior sheathing ≥1/4"</t>
  </si>
  <si>
    <t>All gaps in rim and band areas ≥1/4"</t>
  </si>
  <si>
    <r>
      <t xml:space="preserve">Cantilevered floors blocked at exterior wall, gaps </t>
    </r>
    <r>
      <rPr>
        <sz val="11"/>
        <rFont val="Calibri"/>
        <family val="2"/>
      </rPr>
      <t>≥</t>
    </r>
    <r>
      <rPr>
        <sz val="11"/>
        <rFont val="Segoe UI"/>
        <family val="2"/>
      </rPr>
      <t>1/4" sealed</t>
    </r>
  </si>
  <si>
    <t>All plumbing penetrations</t>
  </si>
  <si>
    <t>Sill and sole plates sealed to subfloor/foundation</t>
  </si>
  <si>
    <t>All penetrations through subfloor/slab, framing, and drywall</t>
  </si>
  <si>
    <t>Rough openings around exterior doors and windows</t>
  </si>
  <si>
    <t>HVAC Boots and mechanical ventilation fan penetrations through drywall/subfloor</t>
  </si>
  <si>
    <t>BE  3</t>
  </si>
  <si>
    <t>All recessed can lights must be airtight, gasketed and IC-rated in insulated ceilings</t>
  </si>
  <si>
    <t>BE  4</t>
  </si>
  <si>
    <t xml:space="preserve">Insulated corners at all exterior locations </t>
  </si>
  <si>
    <t>BE  5</t>
  </si>
  <si>
    <t xml:space="preserve">Ladder T-walls at all exterior locations </t>
  </si>
  <si>
    <t>BE  6</t>
  </si>
  <si>
    <t>Insulated headers for all exterior doors and windows</t>
  </si>
  <si>
    <t>BE  7</t>
  </si>
  <si>
    <t>Insulate to meet EarthCraft requirements, based on climate zone (chart below):</t>
  </si>
  <si>
    <t>Unconditioned attics (as applicable to design, details below):</t>
  </si>
  <si>
    <t>Insulation baffles at all soffit vents, trays and attic access</t>
  </si>
  <si>
    <r>
      <t>Loose-fill insulation R-value certificate, and depth rulers installed 1 per 300 ft</t>
    </r>
    <r>
      <rPr>
        <sz val="11"/>
        <color theme="1"/>
        <rFont val="Segoe UI"/>
        <family val="2"/>
      </rPr>
      <t>²</t>
    </r>
  </si>
  <si>
    <t>Platforms allow for full-depth insulation below</t>
  </si>
  <si>
    <t xml:space="preserve">ENERGY EFFICIENT HVAC SYSTEMS </t>
  </si>
  <si>
    <t>ES  1</t>
  </si>
  <si>
    <r>
      <t>Size</t>
    </r>
    <r>
      <rPr>
        <sz val="11"/>
        <color indexed="8"/>
        <rFont val="Segoe UI"/>
        <family val="2"/>
      </rPr>
      <t xml:space="preserve"> and select all HVAC equipment in accordance with ACCA Manuals J and S</t>
    </r>
  </si>
  <si>
    <t xml:space="preserve">ES  2 </t>
  </si>
  <si>
    <t>Heating equipment efficiency meets EarthCraft requirements (details below):</t>
  </si>
  <si>
    <t>Ducted furnace(s) and/or boiler(s) ≥95% AFUE, sealed combustion</t>
  </si>
  <si>
    <t>ES  3</t>
  </si>
  <si>
    <t>Cooling equipment efficiency meets EarthCraft requirements (details below):</t>
  </si>
  <si>
    <t>ES  4</t>
  </si>
  <si>
    <t xml:space="preserve">Programmable thermostat with adaptive recovery capability                                </t>
  </si>
  <si>
    <t>ES  5</t>
  </si>
  <si>
    <t>No HVAC equipment or ductwork located in garage</t>
  </si>
  <si>
    <t>ES  6</t>
  </si>
  <si>
    <t>If designed, HVAC ductwork meets EarthCraft requirements for installation, insulation and air sealing (details below):</t>
  </si>
  <si>
    <t>Air seal ductwork to EarthCraft requirements using mastic/mastic tape:</t>
  </si>
  <si>
    <t>Plenum seams</t>
  </si>
  <si>
    <t>Collars to plenum</t>
  </si>
  <si>
    <t>Collars and boots to flex liner</t>
  </si>
  <si>
    <t>Seams in boots and wyes</t>
  </si>
  <si>
    <t>All flex liner to wye connections</t>
  </si>
  <si>
    <t>Air handler unit seams</t>
  </si>
  <si>
    <r>
      <t xml:space="preserve">Unconditioned spaces: </t>
    </r>
    <r>
      <rPr>
        <sz val="11"/>
        <rFont val="Calibri"/>
        <family val="2"/>
      </rPr>
      <t>≥</t>
    </r>
    <r>
      <rPr>
        <sz val="11"/>
        <rFont val="Segoe UI"/>
        <family val="2"/>
      </rPr>
      <t>R-8</t>
    </r>
  </si>
  <si>
    <r>
      <t xml:space="preserve">All other spaces: </t>
    </r>
    <r>
      <rPr>
        <sz val="11"/>
        <rFont val="Calibri"/>
        <family val="2"/>
      </rPr>
      <t>≥</t>
    </r>
    <r>
      <rPr>
        <sz val="11"/>
        <rFont val="Segoe UI"/>
        <family val="2"/>
      </rPr>
      <t>R-6</t>
    </r>
  </si>
  <si>
    <t>HVAC ductwork installation meets EarthCraft requirements (details below):</t>
  </si>
  <si>
    <t>Fully duct all supply and return ducts</t>
  </si>
  <si>
    <t>No ducts in exterior walls or vaulted ceilings</t>
  </si>
  <si>
    <t>Ducts suspended above attic floor trusses to allow for full depth of attic floor insulation</t>
  </si>
  <si>
    <t>HVAC system and ductwork is dry and clean (details below):</t>
  </si>
  <si>
    <t>Protect all ceiling/floor registers until construction is complete</t>
  </si>
  <si>
    <t>Protect HVAC fan until construction is complete</t>
  </si>
  <si>
    <t>Pleated filter installed during construction</t>
  </si>
  <si>
    <t>ES  7</t>
  </si>
  <si>
    <t>Filter easily accessible for occupant</t>
  </si>
  <si>
    <t>Access panel includes gasket and fits snuggly</t>
  </si>
  <si>
    <t>At final all filters ≥ MERV 8</t>
  </si>
  <si>
    <t>ES  8</t>
  </si>
  <si>
    <t>If applicable, test duct leakage based on floor area served (details below):</t>
  </si>
  <si>
    <t>Leakage to outside ≤3% (not required if ducts are located 100% within conditioned space)</t>
  </si>
  <si>
    <t>CMFRT  1</t>
  </si>
  <si>
    <t>If designed, improved duct design (details below):</t>
  </si>
  <si>
    <t>Install ducts per ACCA Manual D duct design</t>
  </si>
  <si>
    <t>Measure and balance airflow per ACCA Manual B</t>
  </si>
  <si>
    <t>Verify supply and return duct static pressure</t>
  </si>
  <si>
    <t>CMFRT  2</t>
  </si>
  <si>
    <t>CMFRT  3</t>
  </si>
  <si>
    <t>Verify proper refrigerant charge and total system air flow within 20% of design air flow</t>
  </si>
  <si>
    <t>CMFRT  4</t>
  </si>
  <si>
    <t xml:space="preserve">INDOOR AIR QUALITY </t>
  </si>
  <si>
    <t>IAQ  1</t>
  </si>
  <si>
    <t>Provide whole building and local exhaust ventilation based on ASHRAE 62.2-2019 Ventilation and Acceptable Indoor Air Quality in Residential Buildings (specific requirements listed below):</t>
  </si>
  <si>
    <t>Include whole building ventilation sizing in Manual J calculations</t>
  </si>
  <si>
    <t>Install labeled, accessible whole building ventilation controls</t>
  </si>
  <si>
    <t>Verify whole building ventilation airflow CFM within +/-10% of rated airflow</t>
  </si>
  <si>
    <t>Whole building ventilation system (choose one):</t>
  </si>
  <si>
    <t>Balanced system</t>
  </si>
  <si>
    <t>Supply system with ≥MERV 4 filter prior to outdoor air entering living space or HVAC unit</t>
  </si>
  <si>
    <t>If central fan integrated system is used, HVAC system must be equipped with variable speed motor.</t>
  </si>
  <si>
    <t>Vent all full bathrooms with ENERGY STAR ≥50 CFM on-demand exhaust fan to exterior</t>
  </si>
  <si>
    <t>Bath fans ducted using prescriptive design based on ASHRAE 62.2-2019 or measure airflow CFM within +/-10% of rated airflow</t>
  </si>
  <si>
    <t>Vent all kitchens with ≥100 CFM on-demand range hood ducted to exterior of building</t>
  </si>
  <si>
    <t>Range fan ducted using prescriptive design based on ASHRAE 62.2-2019 or measure airflow CFM within +/-10% of rated airflow</t>
  </si>
  <si>
    <t>IAQ  2</t>
  </si>
  <si>
    <t>Carbon monoxide detector (one per sleeping area, hard wired with battery back-up)</t>
  </si>
  <si>
    <t>IAQ  3</t>
  </si>
  <si>
    <t>IAQ  4</t>
  </si>
  <si>
    <t>If installed, fireplace has ducted outdoor air supply with damper</t>
  </si>
  <si>
    <t>IAQ  5</t>
  </si>
  <si>
    <t xml:space="preserve">If in EPA Radon Zone 1, install a passive radon/soil gas vent system to exterior and label clearly </t>
  </si>
  <si>
    <t>IAQ  6</t>
  </si>
  <si>
    <t>Subfloor/floor decking</t>
  </si>
  <si>
    <t>Insulation</t>
  </si>
  <si>
    <t>Interior trim</t>
  </si>
  <si>
    <t>Finished floor material</t>
  </si>
  <si>
    <t>IAQ  7</t>
  </si>
  <si>
    <t>No-VOC content materials (choose minimum of two (2), details below):</t>
  </si>
  <si>
    <t>Interior paints</t>
  </si>
  <si>
    <t>Interior stains</t>
  </si>
  <si>
    <t>All carpet</t>
  </si>
  <si>
    <t>Carpet pad adhesive</t>
  </si>
  <si>
    <t>HLTH  1</t>
  </si>
  <si>
    <t>Whole building ventilation system designed to meet ASHRAE 62.2-2019 (choose one option below):</t>
  </si>
  <si>
    <t xml:space="preserve">Central fan integrated system with ≥ MERV 8 filter for outdoor air prior to crossing HVAC heat exchanger/coils. HVAC system must be equipped with electronically commutated motor (ECM). </t>
  </si>
  <si>
    <t>Balanced system with monitoring controls for outdoor air humidity and/or temperature</t>
  </si>
  <si>
    <t>Supply system with monitoring controls for outdoor air humidity and/or temperature and ≥ MERV 6 filter for outdoor air prior to entering conditioned space</t>
  </si>
  <si>
    <t>HLTH  2</t>
  </si>
  <si>
    <t>All exhaust fans in full bathrooms designed and installed to activate by humidistat</t>
  </si>
  <si>
    <t>HLTH  3</t>
  </si>
  <si>
    <t>Sealed combustion, direct-vent fireplace(s) or no fireplace</t>
  </si>
  <si>
    <t>HLTH  4</t>
  </si>
  <si>
    <t>HLTH  5</t>
  </si>
  <si>
    <t>Garage requirements (details below):</t>
  </si>
  <si>
    <t>Air leakage test to confirm complete air barrier between attached garage and living space</t>
  </si>
  <si>
    <t>Control attached garage exhaust fan by motion sensor or timer</t>
  </si>
  <si>
    <t>Detached garage or no garage</t>
  </si>
  <si>
    <t>HLTH  6</t>
  </si>
  <si>
    <t>PLUMBING &amp; IRRIGATION</t>
  </si>
  <si>
    <t>PI  1</t>
  </si>
  <si>
    <t>PI  2</t>
  </si>
  <si>
    <t>Insulate 100% of hot water pipe with ≥R-3 </t>
  </si>
  <si>
    <t>PI  3</t>
  </si>
  <si>
    <t>Heat trap on all storage water heaters</t>
  </si>
  <si>
    <t>PI  4</t>
  </si>
  <si>
    <t xml:space="preserve">Water pressure ≤60 PSI </t>
  </si>
  <si>
    <t>PI  5</t>
  </si>
  <si>
    <t>WaterSense labeled toilets, showerheads, lavatory faucets and accessories (all must comply; details below):</t>
  </si>
  <si>
    <t>Toilets: ≤1.28 gpf</t>
  </si>
  <si>
    <t>Lavatory faucets: ≤1.5 gpm</t>
  </si>
  <si>
    <t>Kitchen faucet: ≤1.5 gpm</t>
  </si>
  <si>
    <t>PI  6</t>
  </si>
  <si>
    <t>Irrigation system (details below):</t>
  </si>
  <si>
    <t>Must have weather based controller</t>
  </si>
  <si>
    <t>Does not water hard surfaces such as sidewalks and home foundation</t>
  </si>
  <si>
    <t>PI  8</t>
  </si>
  <si>
    <t>All pools or spas must have an appropriate cover</t>
  </si>
  <si>
    <t>Ornamental water features must recirculate water</t>
  </si>
  <si>
    <t>PERF  2</t>
  </si>
  <si>
    <t>ENV 7</t>
  </si>
  <si>
    <t xml:space="preserve">Advanced irrigation system (details below): </t>
  </si>
  <si>
    <t>Micro-irrigation system (e.g., drip irrigation) with pressure regulator, filter and flush end assemblies</t>
  </si>
  <si>
    <t>Provide weather station or soil moisture sensor on irrigation system</t>
  </si>
  <si>
    <t xml:space="preserve">EFFICIENT LIGHTING &amp; APPLIANCES </t>
  </si>
  <si>
    <t>LA  1</t>
  </si>
  <si>
    <t xml:space="preserve">High-efficacy lighting in 100% of all permanent indoor and outdoor fixtures </t>
  </si>
  <si>
    <t>LA  2</t>
  </si>
  <si>
    <t>If installed, ENERGY STAR qualified dishwasher(s)</t>
  </si>
  <si>
    <t>LA  3</t>
  </si>
  <si>
    <t>If installed, ENERGY STAR qualified refrigerator(s)</t>
  </si>
  <si>
    <t>LA  4</t>
  </si>
  <si>
    <t>If installed, ENERGY STAR qualified clothes washer (water factor ≤6.0 gal)</t>
  </si>
  <si>
    <t xml:space="preserve">EDUCATION AND OPERATIONS </t>
  </si>
  <si>
    <t>EO  1</t>
  </si>
  <si>
    <t>Provide homeowner with project-specific owner's manual</t>
  </si>
  <si>
    <t>EO  2</t>
  </si>
  <si>
    <t xml:space="preserve">EarthCraft House Certified Builder </t>
  </si>
  <si>
    <t>EO  3</t>
  </si>
  <si>
    <t>Market EarthCraft House program</t>
  </si>
  <si>
    <t>Crawlspace, if designed (details below, choose A or B):</t>
  </si>
  <si>
    <t xml:space="preserve">Continuously operated mechanical exhaust ventilation at a rate equal to 1 cubic foot per minute for each 50 square feet of crawlspace floor area, including an air pathway to the common area (such as a duct or transfer grill) and perimeter walls insulated in accordance with EarthCraft requirements </t>
  </si>
  <si>
    <t>Conditioned air supply sized to deliver at a rate equal to 1 cubic foot per minute for each 50 square feet of under-floor area, including a return air pathway to the common area (such as a duct or transfer grill) and perimeter walls insulated in accordance with EarthCraft requirements in BE 6.</t>
  </si>
  <si>
    <t>Flashing complies with 2021 IRC and/or manufacturer specifications (all, details below):</t>
  </si>
  <si>
    <t>RE  6</t>
  </si>
  <si>
    <t>RE  7</t>
  </si>
  <si>
    <t>RE  8</t>
  </si>
  <si>
    <t>Install rigid ducts, or pull all flex ducts with no pinches and ≥1" support strapping at intervals ≤5'</t>
  </si>
  <si>
    <t>If range hood capable of ≥400 CFM, install make-up air to meet 2021 IRC requirements</t>
  </si>
  <si>
    <t>Showerheads: ≤1.75 gpm.  Exception: a shower with multiple showerheads must have a total combined flow rating of ≤3.0 gpm</t>
  </si>
  <si>
    <t>PI  7</t>
  </si>
  <si>
    <t>No unvented combustion fireplaces, appliances or space heaters</t>
  </si>
  <si>
    <t>A.</t>
  </si>
  <si>
    <t>B.</t>
  </si>
  <si>
    <t>Insulate ductwork to standards set by EarthCraft (details below):</t>
  </si>
  <si>
    <t>HVAC system filter(s) (details below):</t>
  </si>
  <si>
    <t>Energy recovery ventilator (ERV)</t>
  </si>
  <si>
    <t>Whole-house dehumidifying ventilator</t>
  </si>
  <si>
    <t>Solar-ready electrical panel</t>
  </si>
  <si>
    <t>Electric water heating equipment meeting PI 1</t>
  </si>
  <si>
    <t xml:space="preserve">Solar orientation optimization of roof </t>
  </si>
  <si>
    <t>Solar ready building design and construction</t>
  </si>
  <si>
    <t>Rooftop constructed to bear weight of solar panels</t>
  </si>
  <si>
    <t>Energy modeling to confirm home is designed to be net-zero or net-positive post-occupancy with properly sized solar panels</t>
  </si>
  <si>
    <t>EL  1</t>
  </si>
  <si>
    <t>EL  2</t>
  </si>
  <si>
    <t>EL  3</t>
  </si>
  <si>
    <t>RES  1</t>
  </si>
  <si>
    <t>RES  2</t>
  </si>
  <si>
    <t>RES  3</t>
  </si>
  <si>
    <t>Incorporate Universal Design in ground-floor of building (details below):</t>
  </si>
  <si>
    <t>Passage doorways (interior and exterior) have a net clear opening of 32"</t>
  </si>
  <si>
    <t>The required clear floor spaces for each fixture may overlap the clear floor spaces for other fixtures in the room. The clear area for sinks and tubs shall be free from all wall projections, tub/shower, toilet, or the sink base.</t>
  </si>
  <si>
    <t>A 30” x 48” clear floor space outside the swing of the door as it closes</t>
  </si>
  <si>
    <t>A 30” x 48” clear floor space for the sink</t>
  </si>
  <si>
    <t>A 48” x 56” clear floor space for the toilet</t>
  </si>
  <si>
    <t>A 30” x 48” clear floor space for the tub/shower</t>
  </si>
  <si>
    <t>At least one (1) full bathroom designed with:</t>
  </si>
  <si>
    <t xml:space="preserve">Toilet centered a minimum of 18” from any corner wall, base cabinet, or tub. </t>
  </si>
  <si>
    <t>The basin for cabinet style sink centered in the required clear floor space for sinks or be located 24” from any adjacent wall or tub that prevents full parallel approach.</t>
  </si>
  <si>
    <t>Wall reinforcement behind the toilet, tub and/or shower shall be equipped with properly anchored and supported grab bars or install 2” x 10” wood blocking, plywood, or other approved material for future grab bars in the toilet and tub/shower areas. The wall reinforcement shall be located 33” to 36” AFF (above finished floor).</t>
  </si>
  <si>
    <t>At least one (1) building entry door with:</t>
  </si>
  <si>
    <t>An exterior level platform with a minimum of 5’ x 5’ clear floor space. This platform must be within 1/2” of the interior finished floor at the point of entrance and a maximum threshold rise of 1-1/4” when approaching from the outside (structural and decorative supports may overlap perimeter of the clear floor space).</t>
  </si>
  <si>
    <t>All faucets are single-lever or ADA compliant for all sinks, showers and tubs</t>
  </si>
  <si>
    <t>RES  4</t>
  </si>
  <si>
    <t>Water leak detection equipment installed on water service line to house</t>
  </si>
  <si>
    <t>HVAC system (equipment and ductwork) installed 100% within conditioned space</t>
  </si>
  <si>
    <t>If ducted system installed, measure pressure differential ≤3 Pa in all rooms</t>
  </si>
  <si>
    <t>All-electric home with the following:</t>
  </si>
  <si>
    <t>RES  5</t>
  </si>
  <si>
    <t>One (1) electric vehicle charging station</t>
  </si>
  <si>
    <t>Rooftop solar or site-specific solar panels</t>
  </si>
  <si>
    <t xml:space="preserve">Include all elements of the Electrification Badge </t>
  </si>
  <si>
    <t xml:space="preserve">Window and skylight U-factor and Solar Heat Gain Coefficient (SHGC) meets or exceeds EarthCraft standards (chart below):                                                                             </t>
  </si>
  <si>
    <r>
      <t xml:space="preserve">Knee walls </t>
    </r>
    <r>
      <rPr>
        <sz val="11"/>
        <color theme="1"/>
        <rFont val="Segoe UI"/>
        <family val="2"/>
      </rPr>
      <t>≥1ft tall insulated to ≥R-18 with sealed attic side air barrier</t>
    </r>
  </si>
  <si>
    <t>Knee walls &lt;1ft tall fully covered to achieve same R-value as surrounding attic</t>
  </si>
  <si>
    <t>All cabinets (kitchen, bathroom(s), laundry, etc.)</t>
  </si>
  <si>
    <t>All countertops (kitchen, bathroom(s), laundry, etc.)</t>
  </si>
  <si>
    <t>Sealants (caulk, etc.)</t>
  </si>
  <si>
    <t>All carpet padding</t>
  </si>
  <si>
    <t>All electrical penetrations in top/bottom plates, sheathing</t>
  </si>
  <si>
    <t>All chases blocked and sealed (Ex. fireplace, tubs, under stairs, HVAC)</t>
  </si>
  <si>
    <t>Heating equipment efficiency meets or exceeds code requirements; gas furnaces must be sealed combustion</t>
  </si>
  <si>
    <t>Cooling equipment efficiency meets or exceeds code requirements</t>
  </si>
  <si>
    <t>Water heater efficiency meets or exceeds code requirement; gas water heaters must be separate from living space</t>
  </si>
  <si>
    <t>PERF  1</t>
  </si>
  <si>
    <t>PERF  3</t>
  </si>
  <si>
    <t>Whole-House Water Efficiency Rating ≤65</t>
  </si>
  <si>
    <t>All HVAC systems equipped with a MERV ≥13 pleated filter with minimum 2" filter slot</t>
  </si>
  <si>
    <t>Responsible waste disposal (minimum of two, must divert ≥75% of all selected):</t>
  </si>
  <si>
    <t>No utility gas line service for any secondary appliances (fireplaces, outdoor cooking, etc.)</t>
  </si>
  <si>
    <t>Hallways have a net clear width of 36"</t>
  </si>
  <si>
    <t>Ducted geothermal heat pump(s):</t>
  </si>
  <si>
    <t>Select a minimum of three (3) options from both IAQ 6 and IAQ 7.</t>
  </si>
  <si>
    <t>Minimum stud spacing: 16" centers for 2x4 walls; 24" centers for 2x6 walls</t>
  </si>
  <si>
    <t>Attic access within conditioned space insulated to same R-value as surrounding attic</t>
  </si>
  <si>
    <t>Total leakage ≤4% at final</t>
  </si>
  <si>
    <t>Low- or no-formaldehyde content (choose minimum of three (3) details below):</t>
  </si>
  <si>
    <t>* Gas water heaters must be power vented if installed within conditioned space</t>
  </si>
  <si>
    <t>High efficiency water heater Uniform Energy Factor (UEF) (chart below):</t>
  </si>
  <si>
    <t>Drywall (recycle or grind and spread onsite)</t>
  </si>
  <si>
    <r>
      <t xml:space="preserve">ENERGY STAR certified dehumidifier capable of maintaining </t>
    </r>
    <r>
      <rPr>
        <sz val="11"/>
        <rFont val="Calibri"/>
        <family val="2"/>
      </rPr>
      <t>≤</t>
    </r>
    <r>
      <rPr>
        <sz val="11"/>
        <rFont val="Segoe UI"/>
        <family val="2"/>
      </rPr>
      <t>60 relative humidity in crawlspace.  Dehumidifier must be equipped with a pump and drain line that terminates at the building exterior.</t>
    </r>
  </si>
  <si>
    <t>Project Notes</t>
  </si>
  <si>
    <r>
      <t xml:space="preserve">Engineered wood trim: interior and exterior </t>
    </r>
    <r>
      <rPr>
        <sz val="11"/>
        <rFont val="Calibri"/>
        <family val="2"/>
      </rPr>
      <t>≥</t>
    </r>
    <r>
      <rPr>
        <sz val="11"/>
        <rFont val="Segoe UI"/>
        <family val="2"/>
      </rPr>
      <t>75%</t>
    </r>
  </si>
  <si>
    <t>Exterior walls</t>
  </si>
  <si>
    <t>Floors over unconditioned space</t>
  </si>
  <si>
    <t>Ceiling/roof</t>
  </si>
  <si>
    <t xml:space="preserve">ANSI/RESNET/ICC 301-2014 Addendum F-2018 Normative Appendix A Grade I insulation installation quality based on insulation product used (floors, walls and ceilings):                 </t>
  </si>
  <si>
    <r>
      <rPr>
        <sz val="11"/>
        <rFont val="Calibri"/>
        <family val="2"/>
      </rPr>
      <t>≥</t>
    </r>
    <r>
      <rPr>
        <sz val="11"/>
        <rFont val="Segoe UI"/>
        <family val="2"/>
      </rPr>
      <t>R-5 continuous insulation installed in contact with foundation wall</t>
    </r>
  </si>
  <si>
    <t>Mechanical conditioning is provided to unvented crawlspace area (choose one):</t>
  </si>
  <si>
    <t>Verification Status</t>
  </si>
  <si>
    <t>Heating and cooling equipment meets or exceeds Department of Energy standards</t>
  </si>
  <si>
    <t>Building envelope insulation meets or exceeds local jurisdiction requirements</t>
  </si>
  <si>
    <t>Walls</t>
  </si>
  <si>
    <t>PERF  4</t>
  </si>
  <si>
    <t>PERF  5</t>
  </si>
  <si>
    <t>HIGH PERFORMANCE BUILDING ENVELOPE</t>
  </si>
  <si>
    <t>Electric air source heat pump or ground source heat pump HVAC systems meeting ES 2 and ES 3</t>
  </si>
  <si>
    <t>EarthCraft House Worksheet</t>
  </si>
  <si>
    <t>EarthCraft Builder Company:</t>
  </si>
  <si>
    <t>Project Location:</t>
  </si>
  <si>
    <t>City, State</t>
  </si>
  <si>
    <t>Zip Code</t>
  </si>
  <si>
    <t>Registration Date:</t>
  </si>
  <si>
    <t>MM/DD/YYYY</t>
  </si>
  <si>
    <t>Phone Numer:</t>
  </si>
  <si>
    <t>(xxx) xxx-xxxx</t>
  </si>
  <si>
    <t>Technical Advisor:</t>
  </si>
  <si>
    <t>Building Information</t>
  </si>
  <si>
    <t>Site Information</t>
  </si>
  <si>
    <t>Floor Area:</t>
  </si>
  <si>
    <t>Foundation Type:</t>
  </si>
  <si>
    <t>Volume:</t>
  </si>
  <si>
    <t>Lot Area (acres):</t>
  </si>
  <si>
    <t>SFBE:</t>
  </si>
  <si>
    <t>Irrigated Area (ft2):</t>
  </si>
  <si>
    <t># Stories:</t>
  </si>
  <si>
    <t>Impervious Area (ft2):</t>
  </si>
  <si>
    <t># Bedrooms:</t>
  </si>
  <si>
    <t>EarthCraft House Badges</t>
  </si>
  <si>
    <t>100% coverage of sealed ≥12 mil vapor barrier over exposed earth.  Vapor barrier shall extend ≥ 6" up the stem wall and shall be attached and sealed to the stem wall.</t>
  </si>
  <si>
    <t>Spray foam insulation covering 100% of framed floor</t>
  </si>
  <si>
    <t>Exposed earth is covered with a continuous ≥12 mil vapor barrier.  Joints of the vapor barrier shall overlap by 6" and shall be sealed.  The edges of the vapor retarder shall extend ≥6" up the stem wall and shall be attached and sealed to the stem wall or insulation; and</t>
  </si>
  <si>
    <t>Windows and doors</t>
  </si>
  <si>
    <t>Achieve a confirmed HERS Index ≤50:</t>
  </si>
  <si>
    <r>
      <t>Ducted heat pump(s) ≥9 HSPF/</t>
    </r>
    <r>
      <rPr>
        <sz val="11"/>
        <rFont val="Calibri"/>
        <family val="2"/>
      </rPr>
      <t>≥</t>
    </r>
    <r>
      <rPr>
        <sz val="11"/>
        <rFont val="Segoe UI"/>
        <family val="2"/>
      </rPr>
      <t>7.65 HSPF2</t>
    </r>
  </si>
  <si>
    <r>
      <t>Ductless system ≥10 HSPF/</t>
    </r>
    <r>
      <rPr>
        <sz val="11"/>
        <rFont val="Calibri"/>
        <family val="2"/>
      </rPr>
      <t>≥</t>
    </r>
    <r>
      <rPr>
        <sz val="11"/>
        <rFont val="Segoe UI"/>
        <family val="2"/>
      </rPr>
      <t>9 HSPF2</t>
    </r>
  </si>
  <si>
    <r>
      <t>Ducted split system ≥16 SEER/</t>
    </r>
    <r>
      <rPr>
        <sz val="11"/>
        <rFont val="Calibri"/>
        <family val="2"/>
      </rPr>
      <t>≥</t>
    </r>
    <r>
      <rPr>
        <sz val="11"/>
        <rFont val="Segoe UI"/>
        <family val="2"/>
      </rPr>
      <t>15.2 SEER2</t>
    </r>
  </si>
  <si>
    <r>
      <t xml:space="preserve">Ductless system </t>
    </r>
    <r>
      <rPr>
        <sz val="11"/>
        <rFont val="Calibri"/>
        <family val="2"/>
      </rPr>
      <t>≥</t>
    </r>
    <r>
      <rPr>
        <sz val="11"/>
        <rFont val="Segoe UI"/>
        <family val="2"/>
      </rPr>
      <t>19 SEER(SEER2)</t>
    </r>
  </si>
  <si>
    <r>
      <t>Ducted package unit ≥12.5 EER/</t>
    </r>
    <r>
      <rPr>
        <sz val="11"/>
        <rFont val="Calibri"/>
        <family val="2"/>
      </rPr>
      <t>≥</t>
    </r>
    <r>
      <rPr>
        <sz val="11"/>
        <rFont val="Segoe UI"/>
        <family val="2"/>
      </rPr>
      <t>11.86 EER2</t>
    </r>
  </si>
  <si>
    <r>
      <t xml:space="preserve">Closed loop water-to-air: </t>
    </r>
    <r>
      <rPr>
        <sz val="11"/>
        <rFont val="Calibri"/>
        <family val="2"/>
      </rPr>
      <t>≥</t>
    </r>
    <r>
      <rPr>
        <sz val="11"/>
        <rFont val="Segoe UI"/>
        <family val="2"/>
      </rPr>
      <t>17.1 EER/</t>
    </r>
    <r>
      <rPr>
        <sz val="11"/>
        <rFont val="Calibri"/>
        <family val="2"/>
      </rPr>
      <t>≥</t>
    </r>
    <r>
      <rPr>
        <sz val="11"/>
        <rFont val="Segoe UI"/>
        <family val="2"/>
      </rPr>
      <t>16.3 EER2; 3.6 COP</t>
    </r>
  </si>
  <si>
    <r>
      <t xml:space="preserve">Open loop water-to-air: </t>
    </r>
    <r>
      <rPr>
        <sz val="11"/>
        <rFont val="Calibri"/>
        <family val="2"/>
      </rPr>
      <t>≥ 21.1</t>
    </r>
    <r>
      <rPr>
        <sz val="11"/>
        <rFont val="Segoe UI"/>
        <family val="2"/>
      </rPr>
      <t xml:space="preserve"> EER/</t>
    </r>
    <r>
      <rPr>
        <sz val="11"/>
        <rFont val="Calibri"/>
        <family val="2"/>
      </rPr>
      <t>≥</t>
    </r>
    <r>
      <rPr>
        <sz val="11"/>
        <rFont val="Segoe UI"/>
        <family val="2"/>
      </rPr>
      <t>20.1 EER2; 4.1 COP</t>
    </r>
  </si>
  <si>
    <r>
      <t xml:space="preserve">Closed loop water-to-water: </t>
    </r>
    <r>
      <rPr>
        <sz val="11"/>
        <rFont val="Calibri"/>
        <family val="2"/>
      </rPr>
      <t>≥16.1</t>
    </r>
    <r>
      <rPr>
        <sz val="11"/>
        <rFont val="Segoe UI"/>
        <family val="2"/>
      </rPr>
      <t xml:space="preserve"> EER/</t>
    </r>
    <r>
      <rPr>
        <sz val="11"/>
        <rFont val="Calibri"/>
        <family val="2"/>
      </rPr>
      <t>≥</t>
    </r>
    <r>
      <rPr>
        <sz val="11"/>
        <rFont val="Segoe UI"/>
        <family val="2"/>
      </rPr>
      <t>15.3 EER2; 3.1 COP</t>
    </r>
  </si>
  <si>
    <r>
      <t>Open loop water-to-water: ≥20.1 EER/</t>
    </r>
    <r>
      <rPr>
        <sz val="11"/>
        <rFont val="Calibri"/>
        <family val="2"/>
      </rPr>
      <t>≥</t>
    </r>
    <r>
      <rPr>
        <sz val="11"/>
        <rFont val="Segoe UI"/>
        <family val="2"/>
      </rPr>
      <t>19.1 EER2; 3.5 COP</t>
    </r>
  </si>
  <si>
    <t xml:space="preserve">Conditioned Floor Area:  </t>
  </si>
  <si>
    <t>Intermittent Fan Run-Time Solver</t>
  </si>
  <si>
    <t>Number of Bedrooms:</t>
  </si>
  <si>
    <t>Equipment Specified</t>
  </si>
  <si>
    <t xml:space="preserve">Heating Capacity (BTU):  </t>
  </si>
  <si>
    <t xml:space="preserve"> Heating Load (BTU):  </t>
  </si>
  <si>
    <t xml:space="preserve">Cooling Capacity (BTU):  </t>
  </si>
  <si>
    <t xml:space="preserve"> Cooling Sensible Load (BTU):  </t>
  </si>
  <si>
    <t xml:space="preserve">Cooling Latent Load (BTU):  </t>
  </si>
  <si>
    <t xml:space="preserve">ASHRAE 62.2-2019 Continuous Airflow Required (cfm):  </t>
  </si>
  <si>
    <t>Difference</t>
  </si>
  <si>
    <t>Manual S Results: System One</t>
  </si>
  <si>
    <t>Manual J Results: System One</t>
  </si>
  <si>
    <t>Manual S Results: System Two</t>
  </si>
  <si>
    <t>Manual J Results: System Two</t>
  </si>
  <si>
    <t>Manual S Results: System Three</t>
  </si>
  <si>
    <t>Manual J Results: System Three</t>
  </si>
  <si>
    <t>Number of Stories:</t>
  </si>
  <si>
    <t>Adjusted Ventilation (cfm):</t>
  </si>
  <si>
    <t>Building Height:</t>
  </si>
  <si>
    <t>wsf (from ASHRAE 62.2-2019 Appendix B)</t>
  </si>
  <si>
    <t>Mobile, AL</t>
  </si>
  <si>
    <t>Montgomery, AL</t>
  </si>
  <si>
    <t>Maxwell AFB, AL</t>
  </si>
  <si>
    <t>Troy, AL</t>
  </si>
  <si>
    <t>Dothan, AL</t>
  </si>
  <si>
    <t>Cairns Field Ft Rucker, AL</t>
  </si>
  <si>
    <t>Birmingham, AL</t>
  </si>
  <si>
    <t>Auburn-Opelika, AL</t>
  </si>
  <si>
    <t>Gadsen, AL</t>
  </si>
  <si>
    <t>Tuscaloosa, AL</t>
  </si>
  <si>
    <t>Anniston, AL</t>
  </si>
  <si>
    <t>Hunstville, AL</t>
  </si>
  <si>
    <t>Muscle Shoals, AL</t>
  </si>
  <si>
    <t>Savannah, GA</t>
  </si>
  <si>
    <t>Alma-Bacon County, GA</t>
  </si>
  <si>
    <t>Brunswick, GA</t>
  </si>
  <si>
    <t>Albany, GA</t>
  </si>
  <si>
    <t>Valdosta, GA</t>
  </si>
  <si>
    <t>Macon, GA</t>
  </si>
  <si>
    <t>Warner Robins, GA</t>
  </si>
  <si>
    <t>Augusta, GA</t>
  </si>
  <si>
    <t>Atlanta/Hartsfield Airport, GA</t>
  </si>
  <si>
    <t>Fulton County, GA</t>
  </si>
  <si>
    <t>DeKalb-Peachtree, GA</t>
  </si>
  <si>
    <t>Fort Benning, GA</t>
  </si>
  <si>
    <t>Columbus, GA</t>
  </si>
  <si>
    <t>Marietta, GA</t>
  </si>
  <si>
    <t>Athens, GA</t>
  </si>
  <si>
    <t>Rome, GA</t>
  </si>
  <si>
    <t>Hunter Air Force Base, GA</t>
  </si>
  <si>
    <t>Wilmington, NC</t>
  </si>
  <si>
    <t>Fayetteville, NC</t>
  </si>
  <si>
    <t>Cape Hatteras, NC</t>
  </si>
  <si>
    <t>Dare County, NC</t>
  </si>
  <si>
    <t>Raleigh-Durham, NC</t>
  </si>
  <si>
    <t>Pitt-Greenville, NC</t>
  </si>
  <si>
    <t>Goldsboro-Seymore-Johnson, NC</t>
  </si>
  <si>
    <t>Kinston Stallings Air Force Base, NC</t>
  </si>
  <si>
    <t>Rocky Mount Wilson, NC</t>
  </si>
  <si>
    <t>Jacksonville, NC</t>
  </si>
  <si>
    <t>Cherry Point, NC</t>
  </si>
  <si>
    <t>New Bern-Craven Co., NC</t>
  </si>
  <si>
    <t>Charlotte, NC</t>
  </si>
  <si>
    <t>Southern Pines, NC</t>
  </si>
  <si>
    <t>Hickory, NC</t>
  </si>
  <si>
    <t>Asheville, NC</t>
  </si>
  <si>
    <t>Greensboro, NC</t>
  </si>
  <si>
    <t>Winston Salem, NC</t>
  </si>
  <si>
    <t>Fort Bragg, NC</t>
  </si>
  <si>
    <t>Elizabeth City, NC</t>
  </si>
  <si>
    <t>Charleston, SC</t>
  </si>
  <si>
    <t>Beaufort, SC</t>
  </si>
  <si>
    <t>Columbia, SC</t>
  </si>
  <si>
    <t>Florence, SC</t>
  </si>
  <si>
    <t>Greenville, SC</t>
  </si>
  <si>
    <t>Spartanburg, SC</t>
  </si>
  <si>
    <t>Anderson County, SC</t>
  </si>
  <si>
    <t>Sumter, SC</t>
  </si>
  <si>
    <t>Myrtle Beach, SC</t>
  </si>
  <si>
    <t>North Myrtle Beach, SC</t>
  </si>
  <si>
    <t>Oceana, VA</t>
  </si>
  <si>
    <t>Norfolk, VA</t>
  </si>
  <si>
    <t>Richmond, VA</t>
  </si>
  <si>
    <t>Dinwiddie County, VA</t>
  </si>
  <si>
    <t>Charlottesville, VA</t>
  </si>
  <si>
    <t>Farmville, VA</t>
  </si>
  <si>
    <t>Melfa/Accomack, VA</t>
  </si>
  <si>
    <t>Washington DC-Dulles, VA</t>
  </si>
  <si>
    <t>Shannon, VA</t>
  </si>
  <si>
    <t>Quantico, VA</t>
  </si>
  <si>
    <t>Manassas, VA</t>
  </si>
  <si>
    <t>Davison, VA</t>
  </si>
  <si>
    <t>Washington DC-Reagan, VA</t>
  </si>
  <si>
    <t>Winchester, VA</t>
  </si>
  <si>
    <t>Leesburg/Godfrey, VA</t>
  </si>
  <si>
    <t>Marion/Wytheville, VA</t>
  </si>
  <si>
    <t>Abingdon, VA</t>
  </si>
  <si>
    <t>Lynchburg Regional, VA</t>
  </si>
  <si>
    <t>Staunton/Shenandoah, VA</t>
  </si>
  <si>
    <t>Danville, VA</t>
  </si>
  <si>
    <t>Hillsville, VA</t>
  </si>
  <si>
    <t>Roanoke Regional AP, VA</t>
  </si>
  <si>
    <t>State:</t>
  </si>
  <si>
    <t>Weather Station:</t>
  </si>
  <si>
    <t>Alabama</t>
  </si>
  <si>
    <t>Georgia</t>
  </si>
  <si>
    <t>North Carolina</t>
  </si>
  <si>
    <t>Virginia</t>
  </si>
  <si>
    <t>State</t>
  </si>
  <si>
    <t>Weater Station</t>
  </si>
  <si>
    <t>wsf</t>
  </si>
  <si>
    <t>South Carolina</t>
  </si>
  <si>
    <t>Preparation Table</t>
  </si>
  <si>
    <t>Weather Station</t>
  </si>
  <si>
    <t>Weather Station Factor (wsf):</t>
  </si>
  <si>
    <t>Ventilation System Type</t>
  </si>
  <si>
    <t>Ventilation System Type:</t>
  </si>
  <si>
    <t>Balanced</t>
  </si>
  <si>
    <t>Supply</t>
  </si>
  <si>
    <r>
      <t>Single-Point Envelope Leakage Measurement (cfm</t>
    </r>
    <r>
      <rPr>
        <b/>
        <vertAlign val="subscript"/>
        <sz val="11"/>
        <rFont val="Segoe UI"/>
        <family val="2"/>
      </rPr>
      <t>50</t>
    </r>
    <r>
      <rPr>
        <b/>
        <sz val="11"/>
        <rFont val="Segoe UI"/>
        <family val="2"/>
      </rPr>
      <t>):</t>
    </r>
  </si>
  <si>
    <r>
      <t>Infiltration Credit (Q</t>
    </r>
    <r>
      <rPr>
        <b/>
        <vertAlign val="subscript"/>
        <sz val="11"/>
        <rFont val="Segoe UI"/>
        <family val="2"/>
      </rPr>
      <t>inf</t>
    </r>
    <r>
      <rPr>
        <b/>
        <sz val="11"/>
        <rFont val="Segoe UI"/>
        <family val="2"/>
      </rPr>
      <t>):</t>
    </r>
  </si>
  <si>
    <t xml:space="preserve">Rated Fan Capacity (cfm):  </t>
  </si>
  <si>
    <t>Adjusted fan run time per hour (min):</t>
  </si>
  <si>
    <t>Building Infiltration</t>
  </si>
  <si>
    <t>Test 1</t>
  </si>
  <si>
    <t>Re-test</t>
  </si>
  <si>
    <t>Date of Inspection:</t>
  </si>
  <si>
    <t xml:space="preserve">Induced Pressure Difference WRT Outdoors:  </t>
  </si>
  <si>
    <t xml:space="preserve">Ring:  </t>
  </si>
  <si>
    <t xml:space="preserve">ELR:  </t>
  </si>
  <si>
    <t>Total Conditioned Floor Area (ft2):</t>
  </si>
  <si>
    <t>Square Footage of Building Envelope (ft2):</t>
  </si>
  <si>
    <t>HVAC Duct Leakage</t>
  </si>
  <si>
    <t>Floor Area Served:</t>
  </si>
  <si>
    <t>Total Leakage Test Ring</t>
  </si>
  <si>
    <t xml:space="preserve">Induced Duct Pressure:  </t>
  </si>
  <si>
    <t>Percentage Total Leakage:</t>
  </si>
  <si>
    <t>Leakage to Outside Test Ring:</t>
  </si>
  <si>
    <t>Percentage Leakage to Outside:</t>
  </si>
  <si>
    <t>Ventilation Measurements</t>
  </si>
  <si>
    <t>Minimum Whole Building Ventilation (cfm):</t>
  </si>
  <si>
    <t>Location:</t>
  </si>
  <si>
    <t>Bathroom</t>
  </si>
  <si>
    <t>Exhaust CFM:</t>
  </si>
  <si>
    <t>Designed Whole Building Ventilation (cfm):</t>
  </si>
  <si>
    <t>Measured Whole Building cfm:</t>
  </si>
  <si>
    <t>Percent Difference:</t>
  </si>
  <si>
    <t>Designed Runtime (min):</t>
  </si>
  <si>
    <t>Verified Runtime (min):</t>
  </si>
  <si>
    <t>Infiltration Credit</t>
  </si>
  <si>
    <t>Pressure Differentials</t>
  </si>
  <si>
    <t>Kitchen</t>
  </si>
  <si>
    <t>Room</t>
  </si>
  <si>
    <t>Pressure (Pa)</t>
  </si>
  <si>
    <r>
      <t>CFM</t>
    </r>
    <r>
      <rPr>
        <vertAlign val="subscript"/>
        <sz val="11"/>
        <color theme="1"/>
        <rFont val="Segoe UI"/>
        <family val="2"/>
      </rPr>
      <t>50</t>
    </r>
    <r>
      <rPr>
        <sz val="11"/>
        <color theme="1"/>
        <rFont val="Segoe UI"/>
        <family val="2"/>
      </rPr>
      <t xml:space="preserve">:  </t>
    </r>
  </si>
  <si>
    <r>
      <t>ACH</t>
    </r>
    <r>
      <rPr>
        <vertAlign val="subscript"/>
        <sz val="11"/>
        <color theme="1"/>
        <rFont val="Segoe UI"/>
        <family val="2"/>
      </rPr>
      <t>50</t>
    </r>
    <r>
      <rPr>
        <sz val="11"/>
        <color theme="1"/>
        <rFont val="Segoe UI"/>
        <family val="2"/>
      </rPr>
      <t xml:space="preserve">:  </t>
    </r>
  </si>
  <si>
    <r>
      <t>Total Leakage CFM</t>
    </r>
    <r>
      <rPr>
        <vertAlign val="subscript"/>
        <sz val="11"/>
        <color theme="1"/>
        <rFont val="Segoe UI"/>
        <family val="2"/>
      </rPr>
      <t>25</t>
    </r>
    <r>
      <rPr>
        <sz val="11"/>
        <color theme="1"/>
        <rFont val="Segoe UI"/>
        <family val="2"/>
      </rPr>
      <t>:</t>
    </r>
  </si>
  <si>
    <r>
      <t>Leakage to Outside CFM</t>
    </r>
    <r>
      <rPr>
        <vertAlign val="subscript"/>
        <sz val="11"/>
        <color theme="1"/>
        <rFont val="Segoe UI"/>
        <family val="2"/>
      </rPr>
      <t>25</t>
    </r>
    <r>
      <rPr>
        <sz val="11"/>
        <color theme="1"/>
        <rFont val="Segoe UI"/>
        <family val="2"/>
      </rPr>
      <t>:</t>
    </r>
  </si>
  <si>
    <t xml:space="preserve">To calculate an infiltration credit, enter the Building Height (length in feet between the lowest and highest above-grade points within the pressure boundary); use the drop-down menus to select the State the project is located in and the closest Weather Station to the project address; idenify if the ventilation system type is Balanced or Supply.  Use a Single-Point Envelope Leakage Measurement to complete the Infiltration Credit calculation.  The Adjusted Ventilation (cfm) is the reduced required continuous ventilation required for the project. All cells that require data entry are shaded green. </t>
  </si>
  <si>
    <t>Comfort Badge</t>
  </si>
  <si>
    <t>Environment Badge</t>
  </si>
  <si>
    <t>Electrification badge</t>
  </si>
  <si>
    <t>Health Badge</t>
  </si>
  <si>
    <t>Performance Badge</t>
  </si>
  <si>
    <t>Resiliency Badge</t>
  </si>
  <si>
    <t>House Address</t>
  </si>
  <si>
    <t xml:space="preserve">II. Project design and specification: </t>
  </si>
  <si>
    <t xml:space="preserve">A. An initial design review; </t>
  </si>
  <si>
    <t xml:space="preserve">C. All pre-drywall and final inspection requirements as outlined in the current worksheet and manual; </t>
  </si>
  <si>
    <t xml:space="preserve">In consideration of EarthCraft House certification, this project has been evaluated based on full compliance with the following: </t>
  </si>
  <si>
    <t>I. Submission of a field verified EarthCraft House Worksheet with all program requirements marked as Y/Yes or NA/Not Applicable, as documented by the EarthCraft Technical Advisor. Any optional program Badges have been documented and verified on the Worksheet and selected on the Cover Page.</t>
  </si>
  <si>
    <t>A. Certified projects must comply with EarthCraft prescriptive path requirements;</t>
  </si>
  <si>
    <t>B. Each optional EarthCraft House Badge has its own specific requirements that must be completed in addition to the EarthCraft House prescriptive requirements;</t>
  </si>
  <si>
    <t xml:space="preserve">D. All projects must submit Manual J designs and fresh air ventilation designs reaching current program standards, install heating and air and ventilation matching the submitted designs, and achieve all additional EarthCraft House program requirements; </t>
  </si>
  <si>
    <t xml:space="preserve">III. Each project must follow the process as outlined in the EarthCraft Program Manual and EarthCraft House Technical Guidelines in order to be eligible for certification completing the following: </t>
  </si>
  <si>
    <t>D. Submit necessary documentation to confirm program requirements and badges tracked in the EarthCraft House Worksheet</t>
  </si>
  <si>
    <t xml:space="preserve">IV. Any practices or elements outlined as requirements by EarthCraft, local energy code, and/or federal standards must be incorporated into non-residential areas of the project and within any stand-alone buildings (e.g. detached garage, accessory dweling unit) </t>
  </si>
  <si>
    <t>V. Badges tracked within this worksheet must be incorporated into non-residential areas of the project and within any stand-alone buildings where applicable (e.g detached garage, accessory dwelling unit)</t>
  </si>
  <si>
    <t xml:space="preserve">VI. Any discrepancies between code requirements, federal guidelines, or EarthCraft will result in the more stringent requirement being enforced (special consideration will be given go certain code restrictions as approved by EarthCraft) </t>
  </si>
  <si>
    <t>EarthCraft Builder Signature</t>
  </si>
  <si>
    <t>Printed Name and Date</t>
  </si>
  <si>
    <t>EarthCraft Technical Advisor Signature</t>
  </si>
  <si>
    <t>EarthCraft Administrator Signature</t>
  </si>
  <si>
    <r>
      <rPr>
        <b/>
        <sz val="10"/>
        <rFont val="Calibri"/>
        <family val="2"/>
        <scheme val="minor"/>
      </rPr>
      <t>Builder</t>
    </r>
    <r>
      <rPr>
        <sz val="10"/>
        <rFont val="Calibri"/>
        <family val="2"/>
        <scheme val="minor"/>
      </rPr>
      <t xml:space="preserve"> - By accepting the EarthCraft House certification, I pledge that this house has been constructed to the standards listed within this EarthCraft Worksheet.</t>
    </r>
  </si>
  <si>
    <t>C. All projects must meet or exceed the local energy code in effect at the time of the project construction;</t>
  </si>
  <si>
    <t>Street Address</t>
  </si>
  <si>
    <t>Site Contact:</t>
  </si>
  <si>
    <t>EarthCraft House Instruction Guide</t>
  </si>
  <si>
    <t>The following is an explanation of each tab:</t>
  </si>
  <si>
    <t>•</t>
  </si>
  <si>
    <t xml:space="preserve">Final Diagnostic Testing:  Includes final diagnostic testing forms for building infiltration, duct leakage, and ventilation testing. </t>
  </si>
  <si>
    <t>The following verification codes are used in the EarthCraft House worksheet:</t>
  </si>
  <si>
    <t>Y</t>
  </si>
  <si>
    <t>AD</t>
  </si>
  <si>
    <t>N/A</t>
  </si>
  <si>
    <t xml:space="preserve">Technical Advisors are required to maintain documentation on how they verified each program and/or Certification Badge requirement. </t>
  </si>
  <si>
    <t>The EarthCraft House worksheet is intended to be used by Technical Advisors as they guide projects through the EarthCraft House certification process.</t>
  </si>
  <si>
    <t>This worksheet is divided into tabs, with each tab serving to assist a Technical Advisor as they complete design reviews, inspections, and verifications for an EarthCraft House project.</t>
  </si>
  <si>
    <t xml:space="preserve">Project Cover Page: Provide information about the project location, design and construction team.  Projects seeking Certification Badges shall select the appropriate check box to confirm each Badge that wil be achieved. </t>
  </si>
  <si>
    <t>Project Worksheet: Shows a complete list of all the program requirements a project must complete in order to obtain EarthCraft House certification, plus any additional Certification Badges the project chooses to seek.  This tab serves as the final summary of all items verified by the Technical Advisor.</t>
  </si>
  <si>
    <t>HVAC System:  Allows Technical Advisors to verify HVAC design requirements for the EarthCraft program.  This tab includes whole-building ventilation calculations and allows the design team to select intermittent ventilation systems.</t>
  </si>
  <si>
    <t xml:space="preserve">Where "Y" or "Yes" indicates that a Technical Advisor has verified that a requirement has been met through visual assessment, diagnostic testing, and/or documentation review.  </t>
  </si>
  <si>
    <t>Where "AD" indicates that a Technical Advisor has attempted to verify that a requirement has been met but requires additional documentation before they can fully verify that the requirement has been met.</t>
  </si>
  <si>
    <t xml:space="preserve">Where "N/A" or "NA" indicates that a requirement is not applicable to a project based on the project design.  </t>
  </si>
  <si>
    <t>N</t>
  </si>
  <si>
    <t xml:space="preserve">Where "N" indicates that a Technical Advisor has completed a visual inspection, diagnostic test, and/or documentation review and has determined that a re-inspection of the requirement is necessary.  Projects will not be granted certification and/or any Certification Badge that has a RI listed next to any requirement.  </t>
  </si>
  <si>
    <t xml:space="preserve">Once all requirements have been verified in the Project Worksheet, HVAC System and Diagnostic Test Results.  The Project Worksheet tab will serve as the summary for EarthCraft that the project has meet all program and/or certification badge requirements, or that requirements are not applicable to the project based on design and construction. </t>
  </si>
  <si>
    <t>Once a Technical Advisor has completed all verification work and is ready to submit a project for certification they will need to print the Project Overview and obtain the EarthCraft Builder's signature verifying that the builder understands and agrees that the project is complete.  Once the Technical Advisor and EarthCraft Builder have signed off on the Project Cover Page the competed EarthCraft worksheet and a copy of the signed Project Cover Page should be submitted to EarthCraft.</t>
  </si>
  <si>
    <t>Unvented crawlspace meeting 2021 IRC and EarthCraft insulation requirements (details below):</t>
  </si>
  <si>
    <r>
      <t>Vented crawlspace meeting 2021 IRC and EarthCraft Insulation requirements (details below):</t>
    </r>
    <r>
      <rPr>
        <sz val="11"/>
        <color theme="1"/>
        <rFont val="Segoe U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</si>
</sst>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WE&quot;\ #0"/>
    <numFmt numFmtId="165" formatCode="&quot;SP &quot;#0"/>
    <numFmt numFmtId="166" formatCode="&quot;RE &quot;#0"/>
    <numFmt numFmtId="167" formatCode="&quot;IAQ &quot;#0"/>
    <numFmt numFmtId="168" formatCode="&quot;ES &quot;#0"/>
    <numFmt numFmtId="169" formatCode="#."/>
    <numFmt numFmtId="170" formatCode="0.0"/>
    <numFmt numFmtId="171" formatCode="0.0%"/>
  </numFmts>
  <fonts count="38" x14ac:knownFonts="1">
    <font>
      <sz val="11"/>
      <color theme="1"/>
      <name val="Calibri"/>
      <family val="2"/>
      <scheme val="minor"/>
    </font>
    <font>
      <sz val="11"/>
      <color theme="1"/>
      <name val="Calibri"/>
      <family val="2"/>
      <scheme val="minor"/>
    </font>
    <font>
      <b/>
      <sz val="12"/>
      <color indexed="9"/>
      <name val="Arial"/>
      <family val="2"/>
    </font>
    <font>
      <b/>
      <sz val="11"/>
      <color theme="1"/>
      <name val="Segoe UI"/>
      <family val="2"/>
    </font>
    <font>
      <sz val="11"/>
      <name val="Segoe UI"/>
      <family val="2"/>
    </font>
    <font>
      <sz val="11"/>
      <color theme="1"/>
      <name val="Segoe UI"/>
      <family val="2"/>
    </font>
    <font>
      <sz val="10"/>
      <name val="Arial"/>
      <family val="2"/>
    </font>
    <font>
      <b/>
      <sz val="11"/>
      <name val="Segoe UI"/>
      <family val="2"/>
    </font>
    <font>
      <b/>
      <sz val="11"/>
      <color theme="2" tint="-0.499984740745262"/>
      <name val="Segoe UI"/>
      <family val="2"/>
    </font>
    <font>
      <sz val="11"/>
      <name val="Calibri"/>
      <family val="2"/>
    </font>
    <font>
      <sz val="11"/>
      <color indexed="8"/>
      <name val="Segoe UI"/>
      <family val="2"/>
    </font>
    <font>
      <i/>
      <sz val="11"/>
      <color theme="1"/>
      <name val="Segoe UI"/>
      <family val="2"/>
    </font>
    <font>
      <i/>
      <sz val="11"/>
      <name val="Segoe UI"/>
      <family val="2"/>
    </font>
    <font>
      <b/>
      <sz val="11"/>
      <color indexed="9"/>
      <name val="Segoe UI Semibold"/>
      <family val="2"/>
    </font>
    <font>
      <sz val="11"/>
      <color indexed="9"/>
      <name val="Segoe UI Semibold"/>
      <family val="2"/>
    </font>
    <font>
      <b/>
      <sz val="20"/>
      <color theme="0"/>
      <name val="Calibri"/>
      <family val="2"/>
      <scheme val="minor"/>
    </font>
    <font>
      <b/>
      <sz val="18"/>
      <color theme="0"/>
      <name val="Calibri"/>
      <family val="2"/>
      <scheme val="minor"/>
    </font>
    <font>
      <sz val="11"/>
      <color rgb="FF000000"/>
      <name val="Calibri"/>
      <family val="2"/>
    </font>
    <font>
      <b/>
      <sz val="12"/>
      <color rgb="FF000000"/>
      <name val="Calibri"/>
      <family val="2"/>
    </font>
    <font>
      <b/>
      <sz val="11"/>
      <color theme="1"/>
      <name val="Calibri"/>
      <family val="2"/>
      <scheme val="minor"/>
    </font>
    <font>
      <b/>
      <sz val="12"/>
      <color theme="0"/>
      <name val="Segoe UI Semibold"/>
      <family val="2"/>
    </font>
    <font>
      <sz val="12"/>
      <color theme="1"/>
      <name val="Segoe UI"/>
      <family val="2"/>
    </font>
    <font>
      <b/>
      <sz val="14"/>
      <name val="Segoe UI Semibold"/>
      <family val="2"/>
    </font>
    <font>
      <b/>
      <vertAlign val="subscript"/>
      <sz val="11"/>
      <name val="Segoe UI"/>
      <family val="2"/>
    </font>
    <font>
      <sz val="11"/>
      <color theme="0"/>
      <name val="Calibri"/>
      <family val="2"/>
      <scheme val="minor"/>
    </font>
    <font>
      <b/>
      <sz val="14"/>
      <color theme="1"/>
      <name val="Calibri"/>
      <family val="2"/>
      <scheme val="minor"/>
    </font>
    <font>
      <b/>
      <sz val="28"/>
      <color theme="1"/>
      <name val="Calibri"/>
      <family val="2"/>
      <scheme val="minor"/>
    </font>
    <font>
      <sz val="11"/>
      <color theme="1"/>
      <name val="Segoe UI Semibold"/>
      <family val="2"/>
    </font>
    <font>
      <sz val="12"/>
      <color theme="1"/>
      <name val="Calibri"/>
      <family val="2"/>
      <scheme val="minor"/>
    </font>
    <font>
      <b/>
      <sz val="11"/>
      <color theme="1"/>
      <name val="Segoe UI Semibold"/>
      <family val="2"/>
    </font>
    <font>
      <sz val="11"/>
      <name val="Calibri"/>
      <family val="2"/>
      <scheme val="minor"/>
    </font>
    <font>
      <vertAlign val="subscript"/>
      <sz val="11"/>
      <color theme="1"/>
      <name val="Segoe UI"/>
      <family val="2"/>
    </font>
    <font>
      <sz val="11"/>
      <color theme="1"/>
      <name val="Calibri"/>
      <family val="2"/>
    </font>
    <font>
      <b/>
      <sz val="20"/>
      <name val="Calibri"/>
      <family val="2"/>
      <scheme val="minor"/>
    </font>
    <font>
      <sz val="10"/>
      <color theme="1"/>
      <name val="Calibri"/>
      <family val="2"/>
      <scheme val="minor"/>
    </font>
    <font>
      <sz val="10"/>
      <name val="Calibri"/>
      <family val="2"/>
      <scheme val="minor"/>
    </font>
    <font>
      <b/>
      <sz val="10"/>
      <name val="Calibri"/>
      <family val="2"/>
      <scheme val="minor"/>
    </font>
    <font>
      <sz val="16"/>
      <color theme="1"/>
      <name val="Segoe UI Semibold"/>
      <family val="2"/>
    </font>
  </fonts>
  <fills count="23">
    <fill>
      <patternFill patternType="none"/>
    </fill>
    <fill>
      <patternFill patternType="gray125"/>
    </fill>
    <fill>
      <patternFill patternType="solid">
        <fgColor rgb="FF6D6E8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BA97FF"/>
        <bgColor indexed="64"/>
      </patternFill>
    </fill>
    <fill>
      <patternFill patternType="solid">
        <fgColor rgb="FFE0D1FF"/>
        <bgColor indexed="64"/>
      </patternFill>
    </fill>
    <fill>
      <patternFill patternType="solid">
        <fgColor theme="7" tint="0.79998168889431442"/>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rgb="FF008298"/>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0000"/>
        <bgColor indexed="64"/>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s>
  <cellStyleXfs count="6">
    <xf numFmtId="0" fontId="0" fillId="0" borderId="0"/>
    <xf numFmtId="0" fontId="2" fillId="0" borderId="0">
      <alignment horizontal="left" indent="1"/>
    </xf>
    <xf numFmtId="0" fontId="1" fillId="0" borderId="0"/>
    <xf numFmtId="0" fontId="6" fillId="0" borderId="0">
      <alignment horizontal="left" indent="1"/>
    </xf>
    <xf numFmtId="9" fontId="1" fillId="0" borderId="0" applyFont="0" applyFill="0" applyBorder="0" applyAlignment="0" applyProtection="0"/>
    <xf numFmtId="0" fontId="6" fillId="0" borderId="0"/>
  </cellStyleXfs>
  <cellXfs count="599">
    <xf numFmtId="0" fontId="0" fillId="0" borderId="0" xfId="0"/>
    <xf numFmtId="0" fontId="5" fillId="0" borderId="0" xfId="0" applyFont="1"/>
    <xf numFmtId="0" fontId="1" fillId="0" borderId="0" xfId="0" applyFont="1"/>
    <xf numFmtId="0" fontId="1"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xf>
    <xf numFmtId="0" fontId="0" fillId="0" borderId="0" xfId="0" applyAlignment="1">
      <alignment vertical="center"/>
    </xf>
    <xf numFmtId="0" fontId="1" fillId="0" borderId="0" xfId="0" applyFont="1" applyAlignment="1">
      <alignment vertical="center"/>
    </xf>
    <xf numFmtId="0" fontId="0" fillId="0" borderId="0" xfId="0" applyAlignment="1">
      <alignment vertical="top"/>
    </xf>
    <xf numFmtId="0" fontId="0" fillId="0" borderId="0" xfId="0" applyAlignment="1">
      <alignment horizontal="left" vertical="top"/>
    </xf>
    <xf numFmtId="0" fontId="1" fillId="0" borderId="0" xfId="0" applyFont="1" applyAlignment="1">
      <alignment horizontal="left" vertical="center"/>
    </xf>
    <xf numFmtId="0" fontId="5" fillId="0" borderId="0" xfId="0" applyFont="1" applyAlignment="1">
      <alignment horizontal="center" vertical="center"/>
    </xf>
    <xf numFmtId="0" fontId="4" fillId="0" borderId="9" xfId="2" applyFont="1" applyBorder="1" applyAlignment="1">
      <alignment horizontal="left" vertical="top"/>
    </xf>
    <xf numFmtId="0" fontId="4" fillId="0" borderId="9" xfId="2" applyFont="1" applyBorder="1" applyAlignment="1">
      <alignment horizontal="left" vertical="top" wrapText="1"/>
    </xf>
    <xf numFmtId="0" fontId="12" fillId="0" borderId="9" xfId="2" applyFont="1" applyBorder="1" applyAlignment="1">
      <alignment horizontal="left" vertical="top" wrapText="1"/>
    </xf>
    <xf numFmtId="0" fontId="4" fillId="0" borderId="9" xfId="3" applyFont="1" applyBorder="1" applyAlignment="1">
      <alignment horizontal="left" vertical="top"/>
    </xf>
    <xf numFmtId="0" fontId="4" fillId="0" borderId="17" xfId="2" applyFont="1" applyBorder="1" applyAlignment="1">
      <alignment horizontal="left" vertical="top" wrapText="1"/>
    </xf>
    <xf numFmtId="0" fontId="4" fillId="0" borderId="17" xfId="2" applyFont="1" applyBorder="1" applyAlignment="1">
      <alignment vertical="top" wrapText="1"/>
    </xf>
    <xf numFmtId="0" fontId="4" fillId="0" borderId="19" xfId="3" applyFont="1" applyBorder="1" applyAlignment="1">
      <alignment horizontal="left" vertical="top"/>
    </xf>
    <xf numFmtId="0" fontId="4" fillId="0" borderId="19" xfId="3" applyFont="1" applyBorder="1" applyAlignment="1">
      <alignment horizontal="center" vertical="top"/>
    </xf>
    <xf numFmtId="0" fontId="4" fillId="0" borderId="20" xfId="2" applyFont="1" applyBorder="1" applyAlignment="1">
      <alignment vertical="top" wrapText="1"/>
    </xf>
    <xf numFmtId="0" fontId="4" fillId="0" borderId="16" xfId="3" applyFont="1" applyBorder="1" applyAlignment="1">
      <alignment horizontal="center" vertical="top"/>
    </xf>
    <xf numFmtId="0" fontId="4" fillId="0" borderId="18" xfId="3" applyFont="1" applyBorder="1" applyAlignment="1">
      <alignment horizontal="center" vertical="top"/>
    </xf>
    <xf numFmtId="0" fontId="4" fillId="0" borderId="20" xfId="3" applyFont="1" applyBorder="1" applyAlignment="1">
      <alignment horizontal="left" vertical="top" wrapText="1"/>
    </xf>
    <xf numFmtId="0" fontId="4" fillId="0" borderId="17" xfId="3" applyFont="1" applyBorder="1" applyAlignment="1">
      <alignment horizontal="left" vertical="top" wrapText="1"/>
    </xf>
    <xf numFmtId="0" fontId="4" fillId="0" borderId="13" xfId="2" applyFont="1" applyBorder="1" applyAlignment="1">
      <alignment horizontal="left" vertical="center"/>
    </xf>
    <xf numFmtId="0" fontId="4" fillId="0" borderId="14" xfId="2" applyFont="1" applyBorder="1" applyAlignment="1">
      <alignment horizontal="left" vertical="top" wrapText="1"/>
    </xf>
    <xf numFmtId="0" fontId="4" fillId="0" borderId="15" xfId="2" applyFont="1" applyBorder="1" applyAlignment="1">
      <alignment horizontal="left" vertical="top" wrapText="1"/>
    </xf>
    <xf numFmtId="164" fontId="5" fillId="0" borderId="16" xfId="0" applyNumberFormat="1" applyFont="1" applyBorder="1" applyAlignment="1">
      <alignment horizontal="left" vertical="top"/>
    </xf>
    <xf numFmtId="164" fontId="5" fillId="0" borderId="17" xfId="0" applyNumberFormat="1" applyFont="1" applyBorder="1" applyAlignment="1">
      <alignment vertical="top"/>
    </xf>
    <xf numFmtId="164" fontId="4" fillId="0" borderId="19" xfId="0" applyNumberFormat="1" applyFont="1" applyBorder="1" applyAlignment="1">
      <alignment horizontal="left" vertical="top"/>
    </xf>
    <xf numFmtId="164" fontId="5" fillId="0" borderId="20" xfId="0" applyNumberFormat="1" applyFont="1" applyBorder="1" applyAlignment="1">
      <alignment vertical="top"/>
    </xf>
    <xf numFmtId="0" fontId="4" fillId="0" borderId="13" xfId="3" applyFont="1" applyBorder="1" applyAlignment="1">
      <alignment horizontal="left" vertical="center"/>
    </xf>
    <xf numFmtId="0" fontId="4" fillId="0" borderId="14" xfId="3" applyFont="1" applyBorder="1" applyAlignment="1">
      <alignment horizontal="left" vertical="top" wrapText="1"/>
    </xf>
    <xf numFmtId="0" fontId="4" fillId="0" borderId="15" xfId="3" applyFont="1" applyBorder="1" applyAlignment="1">
      <alignment horizontal="left" vertical="top" wrapText="1"/>
    </xf>
    <xf numFmtId="0" fontId="5" fillId="0" borderId="18" xfId="0" applyFont="1" applyBorder="1" applyAlignment="1">
      <alignment horizontal="left" vertical="top"/>
    </xf>
    <xf numFmtId="0" fontId="4" fillId="0" borderId="14" xfId="2" applyFont="1" applyBorder="1" applyAlignment="1">
      <alignment horizontal="left" vertical="center"/>
    </xf>
    <xf numFmtId="0" fontId="4" fillId="0" borderId="15" xfId="2" applyFont="1" applyBorder="1" applyAlignment="1">
      <alignment horizontal="left" vertical="center"/>
    </xf>
    <xf numFmtId="0" fontId="7" fillId="0" borderId="16" xfId="3" applyFont="1" applyBorder="1" applyAlignment="1" applyProtection="1">
      <alignment horizontal="center" vertical="center"/>
      <protection locked="0"/>
    </xf>
    <xf numFmtId="0" fontId="4" fillId="0" borderId="17" xfId="2" applyFont="1" applyBorder="1" applyAlignment="1" applyProtection="1">
      <alignment horizontal="left" vertical="center"/>
      <protection locked="0"/>
    </xf>
    <xf numFmtId="0" fontId="7" fillId="0" borderId="18" xfId="3" applyFont="1" applyBorder="1" applyAlignment="1" applyProtection="1">
      <alignment horizontal="center" vertical="center"/>
      <protection locked="0"/>
    </xf>
    <xf numFmtId="0" fontId="4" fillId="0" borderId="19" xfId="3" applyFont="1" applyBorder="1" applyAlignment="1" applyProtection="1">
      <alignment horizontal="left" vertical="center"/>
      <protection locked="0"/>
    </xf>
    <xf numFmtId="0" fontId="4" fillId="0" borderId="19" xfId="3" applyFont="1" applyBorder="1" applyAlignment="1" applyProtection="1">
      <alignment horizontal="left" vertical="center" wrapText="1"/>
      <protection locked="0"/>
    </xf>
    <xf numFmtId="0" fontId="4" fillId="0" borderId="20" xfId="3" applyFont="1" applyBorder="1" applyAlignment="1" applyProtection="1">
      <alignment horizontal="left" vertical="center" wrapText="1"/>
      <protection locked="0"/>
    </xf>
    <xf numFmtId="0" fontId="4" fillId="0" borderId="14" xfId="3" applyFont="1" applyBorder="1" applyAlignment="1">
      <alignment horizontal="left" vertical="center"/>
    </xf>
    <xf numFmtId="0" fontId="4" fillId="0" borderId="15" xfId="3" applyFont="1" applyBorder="1" applyAlignment="1">
      <alignment horizontal="left" vertical="center"/>
    </xf>
    <xf numFmtId="0" fontId="7" fillId="0" borderId="17" xfId="2" applyFont="1" applyBorder="1" applyAlignment="1" applyProtection="1">
      <alignment horizontal="left" vertical="center"/>
      <protection locked="0"/>
    </xf>
    <xf numFmtId="0" fontId="4" fillId="0" borderId="17" xfId="2" applyFont="1" applyBorder="1" applyAlignment="1">
      <alignment horizontal="left" vertical="top"/>
    </xf>
    <xf numFmtId="0" fontId="5" fillId="0" borderId="16" xfId="0" applyFont="1" applyBorder="1" applyAlignment="1">
      <alignment horizontal="left" vertical="top"/>
    </xf>
    <xf numFmtId="0" fontId="0" fillId="0" borderId="17" xfId="0" applyBorder="1" applyAlignment="1">
      <alignment vertical="top"/>
    </xf>
    <xf numFmtId="0" fontId="4" fillId="0" borderId="16" xfId="0" applyFont="1" applyBorder="1" applyAlignment="1">
      <alignment horizontal="left" vertical="top"/>
    </xf>
    <xf numFmtId="0" fontId="5" fillId="0" borderId="16" xfId="0" applyFont="1" applyBorder="1" applyAlignment="1">
      <alignment horizontal="center" vertical="top"/>
    </xf>
    <xf numFmtId="0" fontId="4" fillId="0" borderId="19" xfId="2" applyFont="1" applyBorder="1" applyAlignment="1">
      <alignment vertical="top"/>
    </xf>
    <xf numFmtId="0" fontId="0" fillId="0" borderId="20" xfId="0" applyBorder="1" applyAlignment="1">
      <alignment vertical="top"/>
    </xf>
    <xf numFmtId="0" fontId="4" fillId="0" borderId="17" xfId="3" applyFont="1" applyBorder="1" applyAlignment="1">
      <alignment horizontal="left" vertical="top"/>
    </xf>
    <xf numFmtId="0" fontId="12" fillId="0" borderId="20" xfId="3" applyFont="1" applyBorder="1" applyAlignment="1">
      <alignment horizontal="left" vertical="top"/>
    </xf>
    <xf numFmtId="0" fontId="4" fillId="0" borderId="19" xfId="2" applyFont="1" applyBorder="1" applyAlignment="1">
      <alignment horizontal="left" vertical="top"/>
    </xf>
    <xf numFmtId="0" fontId="4" fillId="0" borderId="20" xfId="2" applyFont="1" applyBorder="1" applyAlignment="1">
      <alignment horizontal="left" vertical="top"/>
    </xf>
    <xf numFmtId="0" fontId="4" fillId="6" borderId="14" xfId="3" applyFont="1" applyFill="1" applyBorder="1" applyAlignment="1">
      <alignment horizontal="left" vertical="center"/>
    </xf>
    <xf numFmtId="0" fontId="4" fillId="6" borderId="15" xfId="3" applyFont="1" applyFill="1" applyBorder="1" applyAlignment="1">
      <alignment horizontal="left" vertical="center"/>
    </xf>
    <xf numFmtId="0" fontId="4" fillId="7" borderId="17" xfId="3" applyFont="1" applyFill="1" applyBorder="1" applyAlignment="1">
      <alignment horizontal="left" vertical="center"/>
    </xf>
    <xf numFmtId="0" fontId="4" fillId="6" borderId="9" xfId="3" applyFont="1" applyFill="1" applyBorder="1" applyAlignment="1">
      <alignment horizontal="left" vertical="center"/>
    </xf>
    <xf numFmtId="0" fontId="7" fillId="6" borderId="9" xfId="3" applyFont="1" applyFill="1" applyBorder="1" applyAlignment="1">
      <alignment horizontal="left" vertical="center"/>
    </xf>
    <xf numFmtId="0" fontId="5" fillId="0" borderId="17" xfId="0" applyFont="1" applyBorder="1" applyAlignment="1">
      <alignment horizontal="left" vertical="top"/>
    </xf>
    <xf numFmtId="0" fontId="12" fillId="0" borderId="17" xfId="3" applyFont="1" applyBorder="1" applyAlignment="1">
      <alignment horizontal="left" vertical="top"/>
    </xf>
    <xf numFmtId="169" fontId="5" fillId="0" borderId="9" xfId="0" applyNumberFormat="1" applyFont="1" applyBorder="1" applyAlignment="1">
      <alignment horizontal="left" vertical="top"/>
    </xf>
    <xf numFmtId="0" fontId="12" fillId="0" borderId="20" xfId="2" applyFont="1" applyBorder="1" applyAlignment="1">
      <alignment horizontal="left" vertical="top"/>
    </xf>
    <xf numFmtId="0" fontId="4" fillId="0" borderId="16" xfId="3" applyFont="1" applyBorder="1" applyAlignment="1">
      <alignment vertical="top"/>
    </xf>
    <xf numFmtId="0" fontId="12" fillId="0" borderId="9" xfId="2" applyFont="1" applyBorder="1" applyAlignment="1">
      <alignment horizontal="left" vertical="top"/>
    </xf>
    <xf numFmtId="0" fontId="7" fillId="4" borderId="16" xfId="3" applyFont="1" applyFill="1" applyBorder="1" applyAlignment="1">
      <alignment horizontal="center" vertical="center"/>
    </xf>
    <xf numFmtId="0" fontId="7" fillId="4" borderId="18" xfId="3" applyFont="1" applyFill="1" applyBorder="1" applyAlignment="1">
      <alignment horizontal="center" vertical="center"/>
    </xf>
    <xf numFmtId="0" fontId="7" fillId="4" borderId="16" xfId="3" applyFont="1" applyFill="1" applyBorder="1" applyAlignment="1">
      <alignment vertical="center"/>
    </xf>
    <xf numFmtId="0" fontId="4" fillId="4" borderId="17" xfId="3" applyFont="1" applyFill="1" applyBorder="1" applyAlignment="1">
      <alignment horizontal="left" vertical="center" wrapText="1"/>
    </xf>
    <xf numFmtId="0" fontId="7" fillId="4" borderId="16" xfId="3" applyFont="1" applyFill="1" applyBorder="1" applyAlignment="1">
      <alignment horizontal="left" vertical="center"/>
    </xf>
    <xf numFmtId="0" fontId="4" fillId="4" borderId="17" xfId="3" applyFont="1" applyFill="1" applyBorder="1" applyAlignment="1">
      <alignment vertical="center"/>
    </xf>
    <xf numFmtId="0" fontId="5" fillId="13" borderId="9" xfId="0" applyFont="1" applyFill="1" applyBorder="1"/>
    <xf numFmtId="0" fontId="5" fillId="13" borderId="13" xfId="0" applyFont="1" applyFill="1" applyBorder="1" applyAlignment="1">
      <alignment vertical="center"/>
    </xf>
    <xf numFmtId="0" fontId="5" fillId="13" borderId="14" xfId="0" applyFont="1" applyFill="1" applyBorder="1" applyAlignment="1">
      <alignment vertical="center"/>
    </xf>
    <xf numFmtId="0" fontId="5" fillId="13" borderId="15" xfId="0" applyFont="1" applyFill="1" applyBorder="1" applyAlignment="1">
      <alignment vertical="center"/>
    </xf>
    <xf numFmtId="0" fontId="7" fillId="14" borderId="16" xfId="3" applyFont="1" applyFill="1" applyBorder="1" applyAlignment="1">
      <alignment horizontal="center" vertical="center"/>
    </xf>
    <xf numFmtId="0" fontId="5" fillId="14" borderId="17" xfId="0" applyFont="1" applyFill="1" applyBorder="1"/>
    <xf numFmtId="0" fontId="5" fillId="14" borderId="16" xfId="0" applyFont="1" applyFill="1" applyBorder="1"/>
    <xf numFmtId="0" fontId="5" fillId="0" borderId="17" xfId="0" applyFont="1" applyBorder="1" applyAlignment="1">
      <alignment vertical="top"/>
    </xf>
    <xf numFmtId="0" fontId="4" fillId="5" borderId="9" xfId="0" applyFont="1" applyFill="1" applyBorder="1" applyAlignment="1">
      <alignment horizontal="left" vertical="center"/>
    </xf>
    <xf numFmtId="0" fontId="4" fillId="5" borderId="9" xfId="0" applyFont="1" applyFill="1" applyBorder="1" applyAlignment="1">
      <alignment horizontal="left" vertical="center" wrapText="1"/>
    </xf>
    <xf numFmtId="0" fontId="4" fillId="5" borderId="13" xfId="0" applyFont="1" applyFill="1" applyBorder="1" applyAlignment="1">
      <alignment horizontal="left" vertical="center"/>
    </xf>
    <xf numFmtId="0" fontId="4" fillId="5" borderId="14" xfId="0" applyFont="1" applyFill="1" applyBorder="1" applyAlignment="1">
      <alignment horizontal="left" vertical="center"/>
    </xf>
    <xf numFmtId="0" fontId="4" fillId="5" borderId="15" xfId="0" applyFont="1" applyFill="1" applyBorder="1" applyAlignment="1">
      <alignment horizontal="left" vertical="center" wrapText="1"/>
    </xf>
    <xf numFmtId="0" fontId="4" fillId="10" borderId="16" xfId="3" applyFont="1" applyFill="1" applyBorder="1" applyAlignment="1">
      <alignment horizontal="center" vertical="top"/>
    </xf>
    <xf numFmtId="0" fontId="4" fillId="10" borderId="18" xfId="3" applyFont="1" applyFill="1" applyBorder="1" applyAlignment="1">
      <alignment horizontal="center" vertical="top"/>
    </xf>
    <xf numFmtId="0" fontId="5" fillId="10" borderId="19" xfId="0" applyFont="1" applyFill="1" applyBorder="1" applyAlignment="1">
      <alignment horizontal="left" vertical="center"/>
    </xf>
    <xf numFmtId="0" fontId="5" fillId="10" borderId="19" xfId="0" applyFont="1" applyFill="1" applyBorder="1" applyAlignment="1">
      <alignment horizontal="left" vertical="center" wrapText="1"/>
    </xf>
    <xf numFmtId="0" fontId="5" fillId="10" borderId="20" xfId="0" applyFont="1" applyFill="1" applyBorder="1" applyAlignment="1">
      <alignment horizontal="left" vertical="center" wrapText="1"/>
    </xf>
    <xf numFmtId="0" fontId="5" fillId="11" borderId="13" xfId="0" applyFont="1" applyFill="1" applyBorder="1" applyAlignment="1">
      <alignment vertical="center"/>
    </xf>
    <xf numFmtId="0" fontId="5" fillId="11" borderId="14" xfId="0" applyFont="1" applyFill="1" applyBorder="1" applyAlignment="1">
      <alignment vertical="center"/>
    </xf>
    <xf numFmtId="0" fontId="5" fillId="11" borderId="15" xfId="0" applyFont="1" applyFill="1" applyBorder="1" applyAlignment="1">
      <alignment vertical="center"/>
    </xf>
    <xf numFmtId="0" fontId="7" fillId="12" borderId="16" xfId="3" applyFont="1" applyFill="1" applyBorder="1" applyAlignment="1">
      <alignment horizontal="center" vertical="center"/>
    </xf>
    <xf numFmtId="0" fontId="5" fillId="12" borderId="17" xfId="0" applyFont="1" applyFill="1" applyBorder="1"/>
    <xf numFmtId="0" fontId="7" fillId="12" borderId="18" xfId="3" applyFont="1" applyFill="1" applyBorder="1" applyAlignment="1">
      <alignment horizontal="center" vertical="center"/>
    </xf>
    <xf numFmtId="0" fontId="5" fillId="10" borderId="19" xfId="0" applyFont="1" applyFill="1" applyBorder="1" applyAlignment="1">
      <alignment vertical="center"/>
    </xf>
    <xf numFmtId="0" fontId="5" fillId="10" borderId="20" xfId="0" applyFont="1" applyFill="1" applyBorder="1" applyAlignment="1">
      <alignment vertical="center"/>
    </xf>
    <xf numFmtId="0" fontId="7" fillId="9" borderId="16" xfId="3" applyFont="1" applyFill="1" applyBorder="1" applyAlignment="1">
      <alignment horizontal="center" vertical="center"/>
    </xf>
    <xf numFmtId="167" fontId="5" fillId="9" borderId="17" xfId="0" applyNumberFormat="1" applyFont="1" applyFill="1" applyBorder="1" applyAlignment="1">
      <alignment horizontal="left" vertical="center"/>
    </xf>
    <xf numFmtId="0" fontId="7" fillId="9" borderId="16" xfId="3" applyFont="1" applyFill="1" applyBorder="1" applyAlignment="1">
      <alignment horizontal="center" vertical="top"/>
    </xf>
    <xf numFmtId="167" fontId="5" fillId="8" borderId="9" xfId="0" applyNumberFormat="1" applyFont="1" applyFill="1" applyBorder="1" applyAlignment="1">
      <alignment horizontal="left" vertical="center"/>
    </xf>
    <xf numFmtId="167" fontId="5" fillId="8" borderId="13" xfId="0" applyNumberFormat="1" applyFont="1" applyFill="1" applyBorder="1" applyAlignment="1">
      <alignment horizontal="left" vertical="center"/>
    </xf>
    <xf numFmtId="167" fontId="5" fillId="8" borderId="14" xfId="0" applyNumberFormat="1" applyFont="1" applyFill="1" applyBorder="1" applyAlignment="1">
      <alignment horizontal="left" vertical="center"/>
    </xf>
    <xf numFmtId="167" fontId="5" fillId="8" borderId="15" xfId="0" applyNumberFormat="1" applyFont="1" applyFill="1" applyBorder="1" applyAlignment="1">
      <alignment horizontal="left" vertical="center"/>
    </xf>
    <xf numFmtId="0" fontId="4" fillId="3" borderId="14" xfId="3" applyFont="1" applyFill="1" applyBorder="1" applyAlignment="1">
      <alignment horizontal="left" vertical="center"/>
    </xf>
    <xf numFmtId="0" fontId="4" fillId="3" borderId="15" xfId="3" applyFont="1" applyFill="1" applyBorder="1" applyAlignment="1">
      <alignment horizontal="left" vertical="center"/>
    </xf>
    <xf numFmtId="0" fontId="4" fillId="4" borderId="17" xfId="3" applyFont="1" applyFill="1" applyBorder="1" applyAlignment="1">
      <alignment horizontal="left" vertical="center"/>
    </xf>
    <xf numFmtId="0" fontId="1" fillId="2" borderId="3" xfId="0" applyFont="1" applyFill="1" applyBorder="1"/>
    <xf numFmtId="164" fontId="3" fillId="0" borderId="22" xfId="0" applyNumberFormat="1" applyFont="1" applyBorder="1" applyAlignment="1">
      <alignment horizontal="left" vertical="top"/>
    </xf>
    <xf numFmtId="0" fontId="7" fillId="3" borderId="22" xfId="3" applyFont="1" applyFill="1" applyBorder="1" applyAlignment="1">
      <alignment horizontal="left" vertical="top"/>
    </xf>
    <xf numFmtId="0" fontId="7" fillId="3" borderId="24" xfId="3" applyFont="1" applyFill="1" applyBorder="1" applyAlignment="1">
      <alignment horizontal="left" vertical="center"/>
    </xf>
    <xf numFmtId="0" fontId="7" fillId="4" borderId="25" xfId="3" applyFont="1" applyFill="1" applyBorder="1" applyAlignment="1">
      <alignment horizontal="left" vertical="top"/>
    </xf>
    <xf numFmtId="165" fontId="3" fillId="4" borderId="26" xfId="0" applyNumberFormat="1" applyFont="1" applyFill="1" applyBorder="1" applyAlignment="1">
      <alignment horizontal="left" vertical="top"/>
    </xf>
    <xf numFmtId="166" fontId="3" fillId="3" borderId="24" xfId="0" applyNumberFormat="1" applyFont="1" applyFill="1" applyBorder="1" applyAlignment="1">
      <alignment horizontal="left" vertical="center"/>
    </xf>
    <xf numFmtId="166" fontId="3" fillId="4" borderId="25" xfId="0" applyNumberFormat="1" applyFont="1" applyFill="1" applyBorder="1" applyAlignment="1">
      <alignment horizontal="left" vertical="top"/>
    </xf>
    <xf numFmtId="166" fontId="3" fillId="4" borderId="26" xfId="0" applyNumberFormat="1" applyFont="1" applyFill="1" applyBorder="1" applyAlignment="1">
      <alignment horizontal="left" vertical="top"/>
    </xf>
    <xf numFmtId="166" fontId="8" fillId="4" borderId="25" xfId="0" applyNumberFormat="1" applyFont="1" applyFill="1" applyBorder="1" applyAlignment="1">
      <alignment horizontal="left" vertical="top"/>
    </xf>
    <xf numFmtId="0" fontId="3" fillId="13" borderId="22" xfId="0" applyFont="1" applyFill="1" applyBorder="1"/>
    <xf numFmtId="0" fontId="3" fillId="13" borderId="24" xfId="0" applyFont="1" applyFill="1" applyBorder="1" applyAlignment="1">
      <alignment vertical="center"/>
    </xf>
    <xf numFmtId="0" fontId="3" fillId="14" borderId="25" xfId="0" applyFont="1" applyFill="1" applyBorder="1"/>
    <xf numFmtId="164" fontId="3" fillId="0" borderId="24" xfId="0" applyNumberFormat="1" applyFont="1" applyBorder="1" applyAlignment="1">
      <alignment horizontal="left" vertical="top"/>
    </xf>
    <xf numFmtId="164" fontId="3" fillId="0" borderId="24" xfId="0" applyNumberFormat="1" applyFont="1" applyBorder="1" applyAlignment="1">
      <alignment horizontal="left" vertical="center"/>
    </xf>
    <xf numFmtId="164" fontId="3" fillId="0" borderId="25" xfId="0" applyNumberFormat="1" applyFont="1" applyBorder="1" applyAlignment="1">
      <alignment horizontal="left" vertical="center"/>
    </xf>
    <xf numFmtId="164" fontId="3" fillId="0" borderId="25" xfId="0" applyNumberFormat="1" applyFont="1" applyBorder="1" applyAlignment="1">
      <alignment horizontal="left" vertical="top"/>
    </xf>
    <xf numFmtId="164" fontId="3" fillId="0" borderId="26" xfId="0" applyNumberFormat="1" applyFont="1" applyBorder="1" applyAlignment="1">
      <alignment horizontal="left" vertical="top"/>
    </xf>
    <xf numFmtId="164" fontId="7" fillId="0" borderId="25" xfId="0" applyNumberFormat="1" applyFont="1" applyBorder="1" applyAlignment="1">
      <alignment horizontal="left" vertical="top"/>
    </xf>
    <xf numFmtId="164" fontId="7" fillId="0" borderId="26" xfId="0" applyNumberFormat="1" applyFont="1" applyBorder="1" applyAlignment="1">
      <alignment horizontal="left" vertical="top"/>
    </xf>
    <xf numFmtId="164" fontId="7" fillId="0" borderId="22" xfId="0" applyNumberFormat="1" applyFont="1" applyBorder="1" applyAlignment="1">
      <alignment horizontal="left" vertical="top"/>
    </xf>
    <xf numFmtId="164" fontId="5" fillId="0" borderId="25" xfId="0" applyNumberFormat="1" applyFont="1" applyBorder="1" applyAlignment="1">
      <alignment vertical="top"/>
    </xf>
    <xf numFmtId="164" fontId="5" fillId="0" borderId="26" xfId="0" applyNumberFormat="1" applyFont="1" applyBorder="1" applyAlignment="1">
      <alignment vertical="top"/>
    </xf>
    <xf numFmtId="167" fontId="3" fillId="0" borderId="24" xfId="0" applyNumberFormat="1" applyFont="1" applyBorder="1" applyAlignment="1">
      <alignment horizontal="left" vertical="top"/>
    </xf>
    <xf numFmtId="167" fontId="3" fillId="0" borderId="24" xfId="0" applyNumberFormat="1" applyFont="1" applyBorder="1" applyAlignment="1">
      <alignment horizontal="left" vertical="center"/>
    </xf>
    <xf numFmtId="167" fontId="3" fillId="0" borderId="25" xfId="0" applyNumberFormat="1" applyFont="1" applyBorder="1" applyAlignment="1">
      <alignment horizontal="left" vertical="top"/>
    </xf>
    <xf numFmtId="167" fontId="3" fillId="0" borderId="26" xfId="0" applyNumberFormat="1" applyFont="1" applyBorder="1" applyAlignment="1">
      <alignment horizontal="left" vertical="top"/>
    </xf>
    <xf numFmtId="0" fontId="5" fillId="0" borderId="25" xfId="0" applyFont="1" applyBorder="1" applyAlignment="1">
      <alignment vertical="top"/>
    </xf>
    <xf numFmtId="168" fontId="3" fillId="5" borderId="22" xfId="0" applyNumberFormat="1" applyFont="1" applyFill="1" applyBorder="1" applyAlignment="1">
      <alignment horizontal="left" vertical="top"/>
    </xf>
    <xf numFmtId="168" fontId="3" fillId="5" borderId="24" xfId="0" applyNumberFormat="1" applyFont="1" applyFill="1" applyBorder="1" applyAlignment="1">
      <alignment horizontal="left" vertical="center"/>
    </xf>
    <xf numFmtId="0" fontId="3" fillId="10" borderId="25" xfId="0" applyFont="1" applyFill="1" applyBorder="1" applyAlignment="1">
      <alignment vertical="top"/>
    </xf>
    <xf numFmtId="0" fontId="3" fillId="10" borderId="26" xfId="0" applyFont="1" applyFill="1" applyBorder="1" applyAlignment="1">
      <alignment vertical="top"/>
    </xf>
    <xf numFmtId="0" fontId="3" fillId="11" borderId="24" xfId="0" applyFont="1" applyFill="1" applyBorder="1" applyAlignment="1">
      <alignment vertical="center"/>
    </xf>
    <xf numFmtId="0" fontId="3" fillId="12" borderId="25" xfId="0" applyFont="1" applyFill="1" applyBorder="1"/>
    <xf numFmtId="0" fontId="3" fillId="12" borderId="26" xfId="0" applyFont="1" applyFill="1" applyBorder="1"/>
    <xf numFmtId="167" fontId="3" fillId="0" borderId="22" xfId="0" applyNumberFormat="1" applyFont="1" applyBorder="1" applyAlignment="1">
      <alignment horizontal="left" vertical="top"/>
    </xf>
    <xf numFmtId="0" fontId="5" fillId="10" borderId="25" xfId="0" applyFont="1" applyFill="1" applyBorder="1"/>
    <xf numFmtId="168" fontId="3" fillId="6" borderId="22" xfId="0" applyNumberFormat="1" applyFont="1" applyFill="1" applyBorder="1" applyAlignment="1">
      <alignment horizontal="left" vertical="top"/>
    </xf>
    <xf numFmtId="167" fontId="3" fillId="8" borderId="24" xfId="0" applyNumberFormat="1" applyFont="1" applyFill="1" applyBorder="1" applyAlignment="1">
      <alignment horizontal="left" vertical="center"/>
    </xf>
    <xf numFmtId="167" fontId="3" fillId="9" borderId="25" xfId="0" applyNumberFormat="1" applyFont="1" applyFill="1" applyBorder="1" applyAlignment="1">
      <alignment horizontal="left" vertical="top"/>
    </xf>
    <xf numFmtId="167" fontId="3" fillId="9" borderId="25" xfId="0" applyNumberFormat="1" applyFont="1" applyFill="1" applyBorder="1" applyAlignment="1">
      <alignment horizontal="left" vertical="center"/>
    </xf>
    <xf numFmtId="167" fontId="3" fillId="8" borderId="22" xfId="0" applyNumberFormat="1" applyFont="1" applyFill="1" applyBorder="1" applyAlignment="1">
      <alignment horizontal="left" vertical="top"/>
    </xf>
    <xf numFmtId="164" fontId="3" fillId="0" borderId="25" xfId="0" applyNumberFormat="1" applyFont="1" applyBorder="1" applyAlignment="1">
      <alignment horizontal="left"/>
    </xf>
    <xf numFmtId="164" fontId="3" fillId="5" borderId="22" xfId="0" applyNumberFormat="1" applyFont="1" applyFill="1" applyBorder="1" applyAlignment="1">
      <alignment horizontal="left" vertical="top"/>
    </xf>
    <xf numFmtId="164" fontId="3" fillId="0" borderId="27" xfId="0" applyNumberFormat="1" applyFont="1" applyBorder="1" applyAlignment="1">
      <alignment horizontal="left" vertical="top"/>
    </xf>
    <xf numFmtId="0" fontId="5" fillId="0" borderId="28" xfId="0" applyFont="1" applyBorder="1" applyAlignment="1">
      <alignment horizontal="left" vertical="top"/>
    </xf>
    <xf numFmtId="0" fontId="0" fillId="0" borderId="30" xfId="0" applyBorder="1" applyAlignment="1">
      <alignment vertical="center"/>
    </xf>
    <xf numFmtId="0" fontId="0" fillId="0" borderId="31" xfId="0" applyBorder="1" applyAlignment="1">
      <alignment vertical="center"/>
    </xf>
    <xf numFmtId="165" fontId="3" fillId="4" borderId="33" xfId="0" applyNumberFormat="1" applyFont="1" applyFill="1" applyBorder="1" applyAlignment="1">
      <alignment horizontal="left" vertical="top"/>
    </xf>
    <xf numFmtId="0" fontId="7" fillId="4" borderId="34" xfId="3" applyFont="1" applyFill="1" applyBorder="1" applyAlignment="1">
      <alignment horizontal="center" vertical="center"/>
    </xf>
    <xf numFmtId="0" fontId="3" fillId="14" borderId="33" xfId="0" applyFont="1" applyFill="1" applyBorder="1"/>
    <xf numFmtId="0" fontId="5" fillId="14" borderId="34" xfId="0" applyFont="1" applyFill="1" applyBorder="1"/>
    <xf numFmtId="0" fontId="7" fillId="14" borderId="7" xfId="3" applyFont="1" applyFill="1" applyBorder="1" applyAlignment="1">
      <alignment horizontal="center" vertical="top"/>
    </xf>
    <xf numFmtId="0" fontId="3" fillId="11" borderId="27" xfId="0" applyFont="1" applyFill="1" applyBorder="1" applyAlignment="1">
      <alignment vertical="top"/>
    </xf>
    <xf numFmtId="0" fontId="13" fillId="2" borderId="1" xfId="1" applyFont="1" applyFill="1" applyBorder="1" applyAlignment="1">
      <alignment horizontal="left" vertical="top"/>
    </xf>
    <xf numFmtId="0" fontId="14" fillId="2" borderId="2" xfId="1" applyFont="1" applyFill="1" applyBorder="1" applyAlignment="1">
      <alignment horizontal="left" vertical="top"/>
    </xf>
    <xf numFmtId="167" fontId="3" fillId="6" borderId="27" xfId="0" applyNumberFormat="1" applyFont="1" applyFill="1" applyBorder="1" applyAlignment="1">
      <alignment horizontal="left" vertical="top"/>
    </xf>
    <xf numFmtId="0" fontId="5" fillId="6" borderId="28" xfId="0" applyFont="1" applyFill="1" applyBorder="1" applyAlignment="1">
      <alignment horizontal="left" vertical="center"/>
    </xf>
    <xf numFmtId="167" fontId="3" fillId="8" borderId="27" xfId="0" applyNumberFormat="1" applyFont="1" applyFill="1" applyBorder="1" applyAlignment="1">
      <alignment horizontal="left" vertical="top"/>
    </xf>
    <xf numFmtId="167" fontId="5" fillId="8" borderId="28" xfId="0" applyNumberFormat="1" applyFont="1" applyFill="1" applyBorder="1" applyAlignment="1">
      <alignment horizontal="left" vertical="center"/>
    </xf>
    <xf numFmtId="0" fontId="3" fillId="13" borderId="27" xfId="0" applyFont="1" applyFill="1" applyBorder="1"/>
    <xf numFmtId="0" fontId="5" fillId="13" borderId="28" xfId="0" applyFont="1" applyFill="1" applyBorder="1"/>
    <xf numFmtId="0" fontId="3" fillId="3" borderId="24" xfId="0" applyFont="1" applyFill="1" applyBorder="1" applyAlignment="1">
      <alignment vertical="center"/>
    </xf>
    <xf numFmtId="165" fontId="3" fillId="4" borderId="25" xfId="0" applyNumberFormat="1" applyFont="1" applyFill="1" applyBorder="1" applyAlignment="1">
      <alignment horizontal="left" vertical="top"/>
    </xf>
    <xf numFmtId="0" fontId="4" fillId="0" borderId="28" xfId="2" applyFont="1" applyBorder="1" applyAlignment="1">
      <alignment horizontal="left" vertical="top"/>
    </xf>
    <xf numFmtId="168" fontId="3" fillId="6" borderId="24" xfId="0" applyNumberFormat="1" applyFont="1" applyFill="1" applyBorder="1" applyAlignment="1">
      <alignment horizontal="left" vertical="center"/>
    </xf>
    <xf numFmtId="168" fontId="3" fillId="7" borderId="25" xfId="0" applyNumberFormat="1" applyFont="1" applyFill="1" applyBorder="1" applyAlignment="1">
      <alignment horizontal="left" vertical="top"/>
    </xf>
    <xf numFmtId="168" fontId="3" fillId="7" borderId="26" xfId="0" applyNumberFormat="1" applyFont="1" applyFill="1" applyBorder="1" applyAlignment="1">
      <alignment horizontal="left" vertical="top"/>
    </xf>
    <xf numFmtId="167" fontId="7" fillId="0" borderId="26" xfId="0" applyNumberFormat="1" applyFont="1" applyBorder="1" applyAlignment="1">
      <alignment horizontal="left" vertical="top"/>
    </xf>
    <xf numFmtId="0" fontId="1" fillId="2" borderId="5" xfId="0" applyFont="1" applyFill="1" applyBorder="1"/>
    <xf numFmtId="0" fontId="4" fillId="18" borderId="43" xfId="0" applyFont="1" applyFill="1" applyBorder="1" applyProtection="1">
      <protection locked="0"/>
    </xf>
    <xf numFmtId="0" fontId="4" fillId="18" borderId="45" xfId="0" applyFont="1" applyFill="1" applyBorder="1" applyAlignment="1" applyProtection="1">
      <alignment horizontal="center"/>
      <protection locked="0"/>
    </xf>
    <xf numFmtId="0" fontId="4" fillId="18" borderId="42" xfId="0" applyFont="1" applyFill="1" applyBorder="1" applyAlignment="1" applyProtection="1">
      <alignment horizontal="center" vertical="center"/>
      <protection locked="0"/>
    </xf>
    <xf numFmtId="9" fontId="4" fillId="17" borderId="45" xfId="4" applyFont="1" applyFill="1" applyBorder="1" applyAlignment="1" applyProtection="1">
      <alignment horizontal="center"/>
    </xf>
    <xf numFmtId="0" fontId="4" fillId="18" borderId="29" xfId="0" applyFont="1" applyFill="1" applyBorder="1" applyProtection="1">
      <protection locked="0"/>
    </xf>
    <xf numFmtId="0" fontId="4" fillId="18" borderId="46" xfId="0" applyFont="1" applyFill="1" applyBorder="1" applyAlignment="1" applyProtection="1">
      <alignment horizontal="center"/>
      <protection locked="0"/>
    </xf>
    <xf numFmtId="0" fontId="4" fillId="18" borderId="41" xfId="0" applyFont="1" applyFill="1" applyBorder="1" applyAlignment="1" applyProtection="1">
      <alignment horizontal="center" vertical="center"/>
      <protection locked="0"/>
    </xf>
    <xf numFmtId="0" fontId="4" fillId="18" borderId="47" xfId="0" applyFont="1" applyFill="1" applyBorder="1" applyAlignment="1" applyProtection="1">
      <alignment horizontal="center"/>
      <protection locked="0"/>
    </xf>
    <xf numFmtId="0" fontId="4" fillId="18" borderId="48" xfId="0" applyFont="1" applyFill="1" applyBorder="1" applyAlignment="1" applyProtection="1">
      <alignment horizontal="center" vertical="center"/>
      <protection locked="0"/>
    </xf>
    <xf numFmtId="9" fontId="4" fillId="17" borderId="44" xfId="4" applyFont="1" applyFill="1" applyBorder="1" applyAlignment="1" applyProtection="1">
      <alignment horizontal="center"/>
    </xf>
    <xf numFmtId="0" fontId="25" fillId="0" borderId="21" xfId="0" applyFont="1" applyBorder="1" applyAlignment="1">
      <alignment horizontal="center" vertical="center" wrapText="1"/>
    </xf>
    <xf numFmtId="0" fontId="25" fillId="0" borderId="21" xfId="0" applyFont="1" applyBorder="1" applyAlignment="1">
      <alignment horizontal="center" vertical="center"/>
    </xf>
    <xf numFmtId="0" fontId="0" fillId="0" borderId="30" xfId="0" applyBorder="1"/>
    <xf numFmtId="0" fontId="0" fillId="0" borderId="31" xfId="0" applyBorder="1" applyAlignment="1">
      <alignment horizontal="left" vertical="top"/>
    </xf>
    <xf numFmtId="0" fontId="0" fillId="0" borderId="31" xfId="0" applyBorder="1" applyAlignment="1">
      <alignment vertical="top"/>
    </xf>
    <xf numFmtId="0" fontId="1" fillId="0" borderId="32" xfId="0" applyFont="1" applyBorder="1"/>
    <xf numFmtId="14" fontId="5" fillId="18" borderId="43" xfId="0" applyNumberFormat="1" applyFont="1" applyFill="1" applyBorder="1" applyAlignment="1" applyProtection="1">
      <alignment horizontal="center" vertical="center"/>
      <protection locked="0"/>
    </xf>
    <xf numFmtId="14" fontId="5" fillId="0" borderId="43" xfId="0" applyNumberFormat="1" applyFont="1" applyBorder="1" applyAlignment="1" applyProtection="1">
      <alignment horizontal="center" vertical="center"/>
      <protection locked="0"/>
    </xf>
    <xf numFmtId="0" fontId="5" fillId="18" borderId="23" xfId="0" applyFont="1" applyFill="1" applyBorder="1" applyAlignment="1" applyProtection="1">
      <alignment horizontal="center" vertical="center"/>
      <protection locked="0"/>
    </xf>
    <xf numFmtId="0" fontId="5" fillId="0" borderId="23" xfId="0" applyFont="1" applyBorder="1" applyAlignment="1" applyProtection="1">
      <alignment horizontal="center" vertical="center"/>
      <protection locked="0"/>
    </xf>
    <xf numFmtId="0" fontId="5" fillId="0" borderId="52" xfId="0" applyFont="1" applyBorder="1" applyAlignment="1" applyProtection="1">
      <alignment horizontal="center" vertical="center"/>
      <protection locked="0"/>
    </xf>
    <xf numFmtId="0" fontId="5" fillId="0" borderId="37"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9" fontId="5" fillId="0" borderId="29" xfId="4" applyFont="1" applyFill="1" applyBorder="1" applyAlignment="1" applyProtection="1">
      <alignment horizontal="center" vertical="center"/>
    </xf>
    <xf numFmtId="0" fontId="5" fillId="0" borderId="43" xfId="0" applyFont="1" applyBorder="1" applyAlignment="1" applyProtection="1">
      <alignment horizontal="center" vertical="center"/>
      <protection locked="0"/>
    </xf>
    <xf numFmtId="0" fontId="5" fillId="0" borderId="8" xfId="0" applyFont="1" applyBorder="1" applyAlignment="1" applyProtection="1">
      <alignment vertical="center"/>
      <protection locked="0"/>
    </xf>
    <xf numFmtId="0" fontId="5" fillId="0" borderId="8" xfId="0" applyFont="1" applyBorder="1" applyAlignment="1" applyProtection="1">
      <alignment horizontal="center" vertical="center"/>
      <protection locked="0"/>
    </xf>
    <xf numFmtId="1" fontId="5" fillId="0" borderId="8" xfId="4" applyNumberFormat="1" applyFont="1" applyFill="1" applyBorder="1" applyAlignment="1" applyProtection="1">
      <alignment horizontal="center" vertical="center"/>
      <protection locked="0"/>
    </xf>
    <xf numFmtId="0" fontId="5" fillId="0" borderId="32" xfId="0" applyFont="1" applyBorder="1" applyAlignment="1" applyProtection="1">
      <alignment horizontal="center" vertical="center"/>
      <protection locked="0"/>
    </xf>
    <xf numFmtId="171" fontId="5" fillId="20" borderId="32" xfId="4" applyNumberFormat="1" applyFont="1" applyFill="1" applyBorder="1" applyAlignment="1" applyProtection="1">
      <alignment horizontal="center" vertical="center"/>
    </xf>
    <xf numFmtId="2" fontId="0" fillId="0" borderId="0" xfId="0" applyNumberFormat="1"/>
    <xf numFmtId="0" fontId="22" fillId="0" borderId="0" xfId="0" applyFont="1" applyAlignment="1">
      <alignment vertical="center"/>
    </xf>
    <xf numFmtId="0" fontId="20" fillId="0" borderId="0" xfId="0" applyFont="1"/>
    <xf numFmtId="0" fontId="0" fillId="0" borderId="1" xfId="0" applyBorder="1"/>
    <xf numFmtId="0" fontId="19" fillId="0" borderId="2" xfId="0" applyFont="1" applyBorder="1"/>
    <xf numFmtId="2" fontId="0" fillId="0" borderId="3" xfId="0" applyNumberFormat="1" applyBorder="1"/>
    <xf numFmtId="0" fontId="19" fillId="0" borderId="0" xfId="0" applyFont="1"/>
    <xf numFmtId="0" fontId="21" fillId="0" borderId="0" xfId="0" applyFont="1" applyAlignment="1">
      <alignment horizontal="center"/>
    </xf>
    <xf numFmtId="0" fontId="0" fillId="0" borderId="4" xfId="0" applyBorder="1"/>
    <xf numFmtId="2" fontId="0" fillId="0" borderId="5" xfId="0" applyNumberFormat="1" applyBorder="1"/>
    <xf numFmtId="0" fontId="4" fillId="0" borderId="0" xfId="0" applyFont="1"/>
    <xf numFmtId="0" fontId="3" fillId="19" borderId="43" xfId="0" applyFont="1" applyFill="1" applyBorder="1" applyAlignment="1">
      <alignment horizontal="center" vertical="center"/>
    </xf>
    <xf numFmtId="0" fontId="3" fillId="19" borderId="23" xfId="0" applyFont="1" applyFill="1" applyBorder="1" applyAlignment="1">
      <alignment horizontal="center" vertical="center"/>
    </xf>
    <xf numFmtId="0" fontId="4" fillId="0" borderId="0" xfId="0" applyFont="1" applyAlignment="1">
      <alignment horizontal="right"/>
    </xf>
    <xf numFmtId="1" fontId="4" fillId="19" borderId="29" xfId="0" applyNumberFormat="1" applyFont="1" applyFill="1" applyBorder="1" applyAlignment="1">
      <alignment horizontal="center"/>
    </xf>
    <xf numFmtId="0" fontId="7" fillId="0" borderId="9" xfId="0" applyFont="1" applyBorder="1" applyAlignment="1">
      <alignment horizontal="right" wrapText="1"/>
    </xf>
    <xf numFmtId="1" fontId="7" fillId="19" borderId="23" xfId="0" applyNumberFormat="1" applyFont="1" applyFill="1" applyBorder="1" applyAlignment="1">
      <alignment horizontal="center" vertical="center"/>
    </xf>
    <xf numFmtId="1" fontId="7" fillId="19" borderId="28" xfId="0" applyNumberFormat="1" applyFont="1" applyFill="1" applyBorder="1" applyAlignment="1">
      <alignment horizontal="center" vertical="center"/>
    </xf>
    <xf numFmtId="0" fontId="7" fillId="0" borderId="7" xfId="0" applyFont="1" applyBorder="1" applyAlignment="1">
      <alignment horizontal="right" wrapText="1"/>
    </xf>
    <xf numFmtId="1" fontId="4" fillId="0" borderId="8" xfId="0" applyNumberFormat="1" applyFont="1" applyBorder="1" applyAlignment="1">
      <alignment horizontal="center"/>
    </xf>
    <xf numFmtId="0" fontId="3" fillId="0" borderId="0" xfId="0" applyFont="1" applyAlignment="1">
      <alignment horizontal="right" wrapText="1"/>
    </xf>
    <xf numFmtId="0" fontId="7" fillId="0" borderId="0" xfId="0" applyFont="1" applyAlignment="1">
      <alignment wrapText="1"/>
    </xf>
    <xf numFmtId="0" fontId="4" fillId="0" borderId="0" xfId="0" applyFont="1" applyAlignment="1">
      <alignment horizontal="center" vertical="center"/>
    </xf>
    <xf numFmtId="0" fontId="3" fillId="17" borderId="32" xfId="0" applyFont="1" applyFill="1" applyBorder="1" applyAlignment="1">
      <alignment horizontal="center" vertical="center" wrapText="1"/>
    </xf>
    <xf numFmtId="0" fontId="3" fillId="17" borderId="21" xfId="0" applyFont="1" applyFill="1" applyBorder="1" applyAlignment="1">
      <alignment horizontal="center" vertical="center"/>
    </xf>
    <xf numFmtId="0" fontId="4" fillId="0" borderId="0" xfId="0" applyFont="1" applyAlignment="1">
      <alignment horizontal="left"/>
    </xf>
    <xf numFmtId="0" fontId="0" fillId="0" borderId="6" xfId="0" applyBorder="1"/>
    <xf numFmtId="0" fontId="0" fillId="0" borderId="7" xfId="0" applyBorder="1" applyAlignment="1">
      <alignment vertical="center"/>
    </xf>
    <xf numFmtId="2" fontId="0" fillId="0" borderId="8" xfId="0" applyNumberFormat="1" applyBorder="1"/>
    <xf numFmtId="0" fontId="28" fillId="19" borderId="52" xfId="0" applyFont="1" applyFill="1" applyBorder="1" applyAlignment="1">
      <alignment horizontal="center" vertical="center"/>
    </xf>
    <xf numFmtId="0" fontId="28" fillId="0" borderId="0" xfId="0" applyFont="1" applyAlignment="1">
      <alignment vertical="center"/>
    </xf>
    <xf numFmtId="0" fontId="28" fillId="19" borderId="23" xfId="0" applyFont="1" applyFill="1" applyBorder="1" applyAlignment="1">
      <alignment horizontal="center" vertical="center"/>
    </xf>
    <xf numFmtId="0" fontId="28" fillId="19" borderId="29" xfId="0" applyFont="1" applyFill="1" applyBorder="1" applyAlignment="1">
      <alignment horizontal="center" vertical="center"/>
    </xf>
    <xf numFmtId="0" fontId="5" fillId="17" borderId="4" xfId="0" applyFont="1" applyFill="1" applyBorder="1" applyAlignment="1">
      <alignment horizontal="right" vertical="center"/>
    </xf>
    <xf numFmtId="0" fontId="5" fillId="17" borderId="0" xfId="0" applyFont="1" applyFill="1" applyAlignment="1">
      <alignment horizontal="right" vertical="center"/>
    </xf>
    <xf numFmtId="0" fontId="5" fillId="17" borderId="23" xfId="0" applyFont="1" applyFill="1" applyBorder="1" applyAlignment="1">
      <alignment horizontal="center" vertical="center"/>
    </xf>
    <xf numFmtId="170" fontId="5" fillId="18" borderId="23" xfId="0" applyNumberFormat="1" applyFont="1" applyFill="1" applyBorder="1" applyAlignment="1">
      <alignment horizontal="center" vertical="center"/>
    </xf>
    <xf numFmtId="0" fontId="5" fillId="17" borderId="6" xfId="0" applyFont="1" applyFill="1" applyBorder="1" applyAlignment="1">
      <alignment horizontal="right" vertical="center"/>
    </xf>
    <xf numFmtId="0" fontId="5" fillId="17" borderId="7" xfId="0" applyFont="1" applyFill="1" applyBorder="1" applyAlignment="1">
      <alignment horizontal="right" vertical="center"/>
    </xf>
    <xf numFmtId="2" fontId="5" fillId="18" borderId="29" xfId="0" applyNumberFormat="1" applyFont="1" applyFill="1" applyBorder="1" applyAlignment="1">
      <alignment horizontal="center" vertical="center"/>
    </xf>
    <xf numFmtId="0" fontId="27" fillId="19" borderId="56" xfId="0" applyFont="1" applyFill="1" applyBorder="1" applyAlignment="1">
      <alignment horizontal="center" vertical="center"/>
    </xf>
    <xf numFmtId="0" fontId="27" fillId="19" borderId="54" xfId="0" applyFont="1" applyFill="1" applyBorder="1" applyAlignment="1">
      <alignment horizontal="center" vertical="center"/>
    </xf>
    <xf numFmtId="0" fontId="27" fillId="19" borderId="65" xfId="0" applyFont="1" applyFill="1" applyBorder="1" applyAlignment="1">
      <alignment horizontal="center" vertical="center"/>
    </xf>
    <xf numFmtId="0" fontId="5" fillId="17" borderId="17" xfId="0" applyFont="1" applyFill="1" applyBorder="1" applyAlignment="1">
      <alignment horizontal="right" vertical="center"/>
    </xf>
    <xf numFmtId="0" fontId="5" fillId="17" borderId="35" xfId="0" applyFont="1" applyFill="1" applyBorder="1" applyAlignment="1">
      <alignment horizontal="right" vertical="center"/>
    </xf>
    <xf numFmtId="0" fontId="5" fillId="17" borderId="57" xfId="0" applyFont="1" applyFill="1" applyBorder="1" applyAlignment="1">
      <alignment horizontal="right" vertical="center"/>
    </xf>
    <xf numFmtId="0" fontId="5" fillId="17" borderId="12" xfId="0" applyFont="1" applyFill="1" applyBorder="1" applyAlignment="1">
      <alignment horizontal="right" vertical="center"/>
    </xf>
    <xf numFmtId="0" fontId="29" fillId="19" borderId="1" xfId="0" applyFont="1" applyFill="1" applyBorder="1" applyAlignment="1">
      <alignment horizontal="center" vertical="center" wrapText="1"/>
    </xf>
    <xf numFmtId="0" fontId="29" fillId="19" borderId="2" xfId="0" applyFont="1" applyFill="1" applyBorder="1" applyAlignment="1">
      <alignment horizontal="center" vertical="center" wrapText="1"/>
    </xf>
    <xf numFmtId="0" fontId="29" fillId="19" borderId="2" xfId="0" applyFont="1" applyFill="1" applyBorder="1" applyAlignment="1">
      <alignment horizontal="center" vertical="center"/>
    </xf>
    <xf numFmtId="0" fontId="29" fillId="19" borderId="31" xfId="0" applyFont="1" applyFill="1" applyBorder="1" applyAlignment="1">
      <alignment horizontal="center" vertical="center" wrapText="1"/>
    </xf>
    <xf numFmtId="0" fontId="29" fillId="19" borderId="32" xfId="0" applyFont="1" applyFill="1" applyBorder="1" applyAlignment="1">
      <alignment horizontal="center" vertical="center" wrapText="1"/>
    </xf>
    <xf numFmtId="0" fontId="5" fillId="17" borderId="30" xfId="0" applyFont="1" applyFill="1" applyBorder="1" applyAlignment="1">
      <alignment horizontal="right" vertical="center"/>
    </xf>
    <xf numFmtId="0" fontId="5" fillId="17" borderId="31" xfId="0" applyFont="1" applyFill="1" applyBorder="1" applyAlignment="1">
      <alignment horizontal="right" vertical="center"/>
    </xf>
    <xf numFmtId="0" fontId="5" fillId="17" borderId="62" xfId="0" applyFont="1" applyFill="1" applyBorder="1" applyAlignment="1">
      <alignment horizontal="right" vertical="center"/>
    </xf>
    <xf numFmtId="0" fontId="5" fillId="17" borderId="32" xfId="0" applyFont="1" applyFill="1" applyBorder="1" applyAlignment="1">
      <alignment vertical="center"/>
    </xf>
    <xf numFmtId="0" fontId="5" fillId="17" borderId="33" xfId="0" applyFont="1" applyFill="1" applyBorder="1" applyAlignment="1">
      <alignment horizontal="right" vertical="center"/>
    </xf>
    <xf numFmtId="0" fontId="5" fillId="17" borderId="63" xfId="0" applyFont="1" applyFill="1" applyBorder="1" applyAlignment="1">
      <alignment horizontal="right" vertical="center"/>
    </xf>
    <xf numFmtId="0" fontId="24" fillId="0" borderId="0" xfId="0" applyFont="1"/>
    <xf numFmtId="0" fontId="5" fillId="0" borderId="6" xfId="0" applyFont="1" applyBorder="1" applyAlignment="1">
      <alignment vertical="center"/>
    </xf>
    <xf numFmtId="0" fontId="5" fillId="0" borderId="7" xfId="0" applyFont="1" applyBorder="1" applyAlignment="1">
      <alignment vertical="center"/>
    </xf>
    <xf numFmtId="171" fontId="5" fillId="17" borderId="32" xfId="0" applyNumberFormat="1" applyFont="1" applyFill="1" applyBorder="1" applyAlignment="1">
      <alignment horizontal="center" vertical="center"/>
    </xf>
    <xf numFmtId="0" fontId="19" fillId="7" borderId="23" xfId="0" applyFont="1" applyFill="1" applyBorder="1" applyAlignment="1">
      <alignment horizontal="center"/>
    </xf>
    <xf numFmtId="1" fontId="3" fillId="17" borderId="31" xfId="0" applyNumberFormat="1" applyFont="1" applyFill="1" applyBorder="1" applyAlignment="1" applyProtection="1">
      <alignment horizontal="right" vertical="center"/>
      <protection locked="0"/>
    </xf>
    <xf numFmtId="170" fontId="3" fillId="17" borderId="64" xfId="4" applyNumberFormat="1" applyFont="1" applyFill="1" applyBorder="1" applyAlignment="1" applyProtection="1">
      <alignment horizontal="center" vertical="center"/>
      <protection locked="0"/>
    </xf>
    <xf numFmtId="0" fontId="19" fillId="0" borderId="23" xfId="0" applyFont="1" applyBorder="1" applyAlignment="1" applyProtection="1">
      <alignment horizontal="center"/>
      <protection locked="0"/>
    </xf>
    <xf numFmtId="0" fontId="19" fillId="0" borderId="29" xfId="0" applyFont="1" applyBorder="1" applyAlignment="1" applyProtection="1">
      <alignment horizontal="center"/>
      <protection locked="0"/>
    </xf>
    <xf numFmtId="0" fontId="5" fillId="17" borderId="11" xfId="0" applyFont="1" applyFill="1" applyBorder="1" applyAlignment="1">
      <alignment horizontal="right" vertical="center"/>
    </xf>
    <xf numFmtId="0" fontId="4" fillId="4" borderId="0" xfId="3" applyFont="1" applyFill="1" applyAlignment="1">
      <alignment horizontal="left" vertical="center"/>
    </xf>
    <xf numFmtId="0" fontId="4" fillId="4" borderId="0" xfId="3" applyFont="1" applyFill="1" applyAlignment="1">
      <alignment vertical="center"/>
    </xf>
    <xf numFmtId="0" fontId="5" fillId="14" borderId="0" xfId="0" applyFont="1" applyFill="1"/>
    <xf numFmtId="0" fontId="7" fillId="14" borderId="0" xfId="3" applyFont="1" applyFill="1" applyAlignment="1">
      <alignment horizontal="center" vertical="center"/>
    </xf>
    <xf numFmtId="0" fontId="7" fillId="14" borderId="0" xfId="3" applyFont="1" applyFill="1" applyAlignment="1">
      <alignment horizontal="center" vertical="top"/>
    </xf>
    <xf numFmtId="0" fontId="4" fillId="14" borderId="0" xfId="3" applyFont="1" applyFill="1" applyAlignment="1">
      <alignment horizontal="left" vertical="top"/>
    </xf>
    <xf numFmtId="0" fontId="4" fillId="0" borderId="0" xfId="3" applyFont="1" applyAlignment="1">
      <alignment horizontal="center" vertical="center"/>
    </xf>
    <xf numFmtId="0" fontId="4" fillId="0" borderId="0" xfId="3" applyFont="1" applyAlignment="1">
      <alignment horizontal="center" vertical="top"/>
    </xf>
    <xf numFmtId="0" fontId="4" fillId="0" borderId="0" xfId="2" applyFont="1" applyAlignment="1">
      <alignment horizontal="left" vertical="top"/>
    </xf>
    <xf numFmtId="0" fontId="5" fillId="0" borderId="0" xfId="0" applyFont="1" applyAlignment="1">
      <alignment horizontal="left" vertical="top"/>
    </xf>
    <xf numFmtId="0" fontId="4" fillId="0" borderId="0" xfId="3" applyFont="1" applyAlignment="1">
      <alignment horizontal="left" vertical="top"/>
    </xf>
    <xf numFmtId="164" fontId="4" fillId="0" borderId="0" xfId="0" applyNumberFormat="1" applyFont="1" applyAlignment="1">
      <alignment horizontal="left" vertical="top"/>
    </xf>
    <xf numFmtId="0" fontId="5" fillId="12" borderId="0" xfId="0" applyFont="1" applyFill="1"/>
    <xf numFmtId="0" fontId="4" fillId="0" borderId="0" xfId="2" applyFont="1" applyAlignment="1" applyProtection="1">
      <alignment horizontal="left" vertical="center"/>
      <protection locked="0"/>
    </xf>
    <xf numFmtId="0" fontId="7" fillId="0" borderId="0" xfId="2" applyFont="1" applyAlignment="1" applyProtection="1">
      <alignment horizontal="left" vertical="center"/>
      <protection locked="0"/>
    </xf>
    <xf numFmtId="0" fontId="4" fillId="0" borderId="0" xfId="3" applyFont="1" applyAlignment="1" applyProtection="1">
      <alignment horizontal="center" vertical="center"/>
      <protection locked="0"/>
    </xf>
    <xf numFmtId="0" fontId="4" fillId="0" borderId="0" xfId="2" applyFont="1" applyAlignment="1">
      <alignment vertical="top"/>
    </xf>
    <xf numFmtId="0" fontId="4" fillId="0" borderId="0" xfId="3" applyFont="1" applyAlignment="1">
      <alignment vertical="top"/>
    </xf>
    <xf numFmtId="0" fontId="7" fillId="7" borderId="0" xfId="3" applyFont="1" applyFill="1" applyAlignment="1">
      <alignment horizontal="center" vertical="center"/>
    </xf>
    <xf numFmtId="0" fontId="4" fillId="7" borderId="0" xfId="3" applyFont="1" applyFill="1" applyAlignment="1">
      <alignment horizontal="left" vertical="center"/>
    </xf>
    <xf numFmtId="0" fontId="4" fillId="0" borderId="0" xfId="0" applyFont="1" applyAlignment="1">
      <alignment horizontal="left" vertical="top"/>
    </xf>
    <xf numFmtId="167" fontId="5" fillId="9" borderId="0" xfId="0" applyNumberFormat="1" applyFont="1" applyFill="1" applyAlignment="1">
      <alignment horizontal="left" vertical="center"/>
    </xf>
    <xf numFmtId="0" fontId="7" fillId="4" borderId="0" xfId="3" applyFont="1" applyFill="1" applyAlignment="1">
      <alignment horizontal="left" vertical="center"/>
    </xf>
    <xf numFmtId="0" fontId="5" fillId="20" borderId="9" xfId="0" applyFont="1" applyFill="1" applyBorder="1" applyAlignment="1" applyProtection="1">
      <alignment horizontal="center" vertical="center"/>
      <protection locked="0"/>
    </xf>
    <xf numFmtId="0" fontId="1" fillId="0" borderId="23" xfId="0" applyFont="1" applyBorder="1" applyAlignment="1" applyProtection="1">
      <alignment wrapText="1"/>
      <protection locked="0"/>
    </xf>
    <xf numFmtId="0" fontId="5" fillId="0" borderId="23" xfId="0" applyFont="1" applyBorder="1" applyProtection="1">
      <protection locked="0"/>
    </xf>
    <xf numFmtId="0" fontId="1" fillId="0" borderId="29" xfId="0" applyFont="1" applyBorder="1" applyAlignment="1" applyProtection="1">
      <alignment wrapText="1"/>
      <protection locked="0"/>
    </xf>
    <xf numFmtId="0" fontId="5" fillId="0" borderId="29" xfId="0" applyFont="1" applyBorder="1" applyProtection="1">
      <protection locked="0"/>
    </xf>
    <xf numFmtId="0" fontId="5" fillId="0" borderId="23" xfId="0" applyFont="1" applyBorder="1" applyAlignment="1" applyProtection="1">
      <alignment horizontal="center"/>
      <protection locked="0"/>
    </xf>
    <xf numFmtId="0" fontId="5" fillId="0" borderId="29" xfId="0" applyFont="1" applyBorder="1" applyAlignment="1" applyProtection="1">
      <alignment horizontal="center"/>
      <protection locked="0"/>
    </xf>
    <xf numFmtId="0" fontId="1" fillId="20" borderId="9" xfId="0" applyFont="1" applyFill="1" applyBorder="1" applyAlignment="1">
      <alignment horizontal="center" vertical="center"/>
    </xf>
    <xf numFmtId="0" fontId="5" fillId="0" borderId="9" xfId="0" applyFont="1" applyBorder="1" applyAlignment="1" applyProtection="1">
      <alignment horizontal="center" vertical="center"/>
      <protection locked="0"/>
    </xf>
    <xf numFmtId="0" fontId="1" fillId="0" borderId="31" xfId="0" applyFont="1" applyBorder="1" applyAlignment="1">
      <alignment horizontal="center" vertical="center"/>
    </xf>
    <xf numFmtId="0" fontId="1" fillId="2" borderId="2" xfId="0" applyFont="1" applyFill="1" applyBorder="1" applyAlignment="1">
      <alignment horizontal="center" vertical="center"/>
    </xf>
    <xf numFmtId="0" fontId="0" fillId="0" borderId="9" xfId="0" applyBorder="1" applyAlignment="1" applyProtection="1">
      <alignment horizontal="center" vertical="center"/>
      <protection locked="0"/>
    </xf>
    <xf numFmtId="0" fontId="1" fillId="2" borderId="0" xfId="0" applyFont="1" applyFill="1" applyAlignment="1">
      <alignment horizontal="center" vertical="center"/>
    </xf>
    <xf numFmtId="0" fontId="0" fillId="20" borderId="9" xfId="0" applyFill="1" applyBorder="1" applyAlignment="1" applyProtection="1">
      <alignment horizontal="center" vertical="center"/>
      <protection locked="0"/>
    </xf>
    <xf numFmtId="0" fontId="1" fillId="2" borderId="3" xfId="0" applyFont="1" applyFill="1" applyBorder="1" applyAlignment="1">
      <alignment horizontal="center" vertical="center"/>
    </xf>
    <xf numFmtId="0" fontId="1" fillId="20" borderId="9" xfId="0" applyFont="1" applyFill="1" applyBorder="1" applyAlignment="1" applyProtection="1">
      <alignment horizontal="center" vertical="center"/>
      <protection locked="0"/>
    </xf>
    <xf numFmtId="0" fontId="5" fillId="0" borderId="28"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0" fillId="0" borderId="28" xfId="0" applyBorder="1" applyAlignment="1" applyProtection="1">
      <alignment horizontal="center" vertical="center"/>
      <protection locked="0"/>
    </xf>
    <xf numFmtId="0" fontId="30" fillId="0" borderId="0" xfId="0" applyFont="1"/>
    <xf numFmtId="0" fontId="4" fillId="0" borderId="0" xfId="0" applyFont="1" applyAlignment="1">
      <alignment vertical="center"/>
    </xf>
    <xf numFmtId="0" fontId="4" fillId="21" borderId="9" xfId="0" applyFont="1" applyFill="1" applyBorder="1" applyAlignment="1" applyProtection="1">
      <alignment horizontal="center" vertical="center"/>
      <protection locked="0"/>
    </xf>
    <xf numFmtId="0" fontId="5" fillId="21" borderId="38" xfId="0" applyFont="1" applyFill="1" applyBorder="1" applyAlignment="1" applyProtection="1">
      <alignment horizontal="center" vertical="center"/>
      <protection locked="0"/>
    </xf>
    <xf numFmtId="0" fontId="5" fillId="21" borderId="52" xfId="0" applyFont="1" applyFill="1" applyBorder="1" applyAlignment="1" applyProtection="1">
      <alignment horizontal="center" vertical="center"/>
      <protection locked="0"/>
    </xf>
    <xf numFmtId="0" fontId="5" fillId="21" borderId="23" xfId="0" applyFont="1" applyFill="1" applyBorder="1" applyAlignment="1" applyProtection="1">
      <alignment horizontal="center" vertical="center"/>
      <protection locked="0"/>
    </xf>
    <xf numFmtId="0" fontId="5" fillId="21" borderId="29" xfId="0" applyFont="1" applyFill="1" applyBorder="1" applyAlignment="1" applyProtection="1">
      <alignment horizontal="center" vertical="center"/>
      <protection locked="0"/>
    </xf>
    <xf numFmtId="0" fontId="0" fillId="0" borderId="9" xfId="0" applyBorder="1" applyAlignment="1" applyProtection="1">
      <alignment horizontal="center"/>
      <protection locked="0"/>
    </xf>
    <xf numFmtId="0" fontId="0" fillId="0" borderId="0" xfId="0" applyAlignment="1">
      <alignment horizontal="right"/>
    </xf>
    <xf numFmtId="0" fontId="16" fillId="0" borderId="0" xfId="0" applyFont="1" applyAlignment="1">
      <alignment vertical="center"/>
    </xf>
    <xf numFmtId="0" fontId="0" fillId="0" borderId="4" xfId="0" applyBorder="1" applyAlignment="1">
      <alignment horizontal="right"/>
    </xf>
    <xf numFmtId="0" fontId="0" fillId="0" borderId="5" xfId="0" applyBorder="1"/>
    <xf numFmtId="0" fontId="0" fillId="0" borderId="5" xfId="0" applyBorder="1" applyAlignment="1">
      <alignment vertical="center"/>
    </xf>
    <xf numFmtId="0" fontId="32" fillId="0" borderId="0" xfId="0" applyFont="1"/>
    <xf numFmtId="0" fontId="0" fillId="0" borderId="11" xfId="0" applyBorder="1" applyAlignment="1">
      <alignment vertical="center"/>
    </xf>
    <xf numFmtId="0" fontId="0" fillId="0" borderId="12" xfId="0" applyBorder="1" applyAlignment="1">
      <alignment vertical="center"/>
    </xf>
    <xf numFmtId="0" fontId="0" fillId="0" borderId="12" xfId="0" applyBorder="1"/>
    <xf numFmtId="0" fontId="0" fillId="0" borderId="11" xfId="0" applyBorder="1"/>
    <xf numFmtId="0" fontId="0" fillId="0" borderId="6" xfId="0" applyBorder="1" applyAlignment="1">
      <alignment horizontal="right"/>
    </xf>
    <xf numFmtId="0" fontId="0" fillId="0" borderId="7" xfId="0" applyBorder="1"/>
    <xf numFmtId="0" fontId="0" fillId="0" borderId="8" xfId="0" applyBorder="1"/>
    <xf numFmtId="0" fontId="34" fillId="0" borderId="0" xfId="0" applyFont="1"/>
    <xf numFmtId="0" fontId="35" fillId="0" borderId="0" xfId="5" applyFont="1" applyAlignment="1">
      <alignment horizontal="left"/>
    </xf>
    <xf numFmtId="0" fontId="35" fillId="0" borderId="14" xfId="5" applyFont="1" applyBorder="1" applyAlignment="1">
      <alignment horizontal="left"/>
    </xf>
    <xf numFmtId="0" fontId="35" fillId="0" borderId="0" xfId="5" applyFont="1" applyAlignment="1">
      <alignment horizontal="center"/>
    </xf>
    <xf numFmtId="0" fontId="0" fillId="0" borderId="10" xfId="0" applyBorder="1" applyProtection="1">
      <protection locked="0"/>
    </xf>
    <xf numFmtId="0" fontId="5" fillId="0" borderId="0" xfId="0" applyFont="1" applyAlignment="1">
      <alignment horizontal="right"/>
    </xf>
    <xf numFmtId="0" fontId="5" fillId="19" borderId="0" xfId="0" applyFont="1" applyFill="1" applyAlignment="1">
      <alignment horizontal="center"/>
    </xf>
    <xf numFmtId="0" fontId="5" fillId="0" borderId="0" xfId="0" applyFont="1" applyAlignment="1">
      <alignment horizontal="right" vertical="center"/>
    </xf>
    <xf numFmtId="0" fontId="5" fillId="5" borderId="0" xfId="0" applyFont="1" applyFill="1" applyAlignment="1">
      <alignment horizontal="center" vertical="center"/>
    </xf>
    <xf numFmtId="0" fontId="5" fillId="3" borderId="0" xfId="0" applyFont="1" applyFill="1" applyAlignment="1">
      <alignment horizontal="center" vertical="center"/>
    </xf>
    <xf numFmtId="0" fontId="5" fillId="22" borderId="0" xfId="0" applyFont="1" applyFill="1" applyAlignment="1">
      <alignment horizontal="center" vertical="center"/>
    </xf>
    <xf numFmtId="0" fontId="4" fillId="21" borderId="52" xfId="0" applyFont="1" applyFill="1" applyBorder="1" applyAlignment="1" applyProtection="1">
      <alignment horizontal="center" vertical="center"/>
      <protection locked="0"/>
    </xf>
    <xf numFmtId="0" fontId="5" fillId="17" borderId="6" xfId="0" applyFont="1" applyFill="1" applyBorder="1" applyAlignment="1">
      <alignment horizontal="right"/>
    </xf>
    <xf numFmtId="0" fontId="5" fillId="17" borderId="8" xfId="0" applyFont="1" applyFill="1" applyBorder="1" applyAlignment="1">
      <alignment horizontal="right"/>
    </xf>
    <xf numFmtId="0" fontId="28" fillId="0" borderId="0" xfId="0" applyFont="1" applyAlignment="1">
      <alignment horizontal="left" vertical="center" wrapText="1"/>
    </xf>
    <xf numFmtId="0" fontId="7" fillId="17" borderId="30" xfId="0" applyFont="1" applyFill="1" applyBorder="1" applyAlignment="1">
      <alignment horizontal="center" vertical="center"/>
    </xf>
    <xf numFmtId="0" fontId="7" fillId="17" borderId="31" xfId="0" applyFont="1" applyFill="1" applyBorder="1" applyAlignment="1">
      <alignment horizontal="center" vertical="center"/>
    </xf>
    <xf numFmtId="0" fontId="7" fillId="17" borderId="32" xfId="0" applyFont="1" applyFill="1" applyBorder="1" applyAlignment="1">
      <alignment horizontal="center" vertical="center"/>
    </xf>
    <xf numFmtId="0" fontId="3" fillId="17" borderId="30" xfId="0" applyFont="1" applyFill="1" applyBorder="1" applyAlignment="1">
      <alignment horizontal="center" vertical="center"/>
    </xf>
    <xf numFmtId="0" fontId="3" fillId="17" borderId="31" xfId="0" applyFont="1" applyFill="1" applyBorder="1" applyAlignment="1">
      <alignment horizontal="center" vertical="center"/>
    </xf>
    <xf numFmtId="0" fontId="3" fillId="17" borderId="32" xfId="0" applyFont="1" applyFill="1" applyBorder="1" applyAlignment="1">
      <alignment horizontal="center" vertical="center"/>
    </xf>
    <xf numFmtId="0" fontId="4" fillId="17" borderId="1" xfId="0" applyFont="1" applyFill="1" applyBorder="1" applyAlignment="1">
      <alignment horizontal="right"/>
    </xf>
    <xf numFmtId="0" fontId="4" fillId="17" borderId="2" xfId="0" applyFont="1" applyFill="1" applyBorder="1" applyAlignment="1">
      <alignment horizontal="right"/>
    </xf>
    <xf numFmtId="0" fontId="4" fillId="17" borderId="61" xfId="0" applyFont="1" applyFill="1" applyBorder="1" applyAlignment="1">
      <alignment horizontal="right"/>
    </xf>
    <xf numFmtId="0" fontId="4" fillId="17" borderId="6" xfId="0" applyFont="1" applyFill="1" applyBorder="1" applyAlignment="1">
      <alignment horizontal="right"/>
    </xf>
    <xf numFmtId="0" fontId="4" fillId="17" borderId="7" xfId="0" applyFont="1" applyFill="1" applyBorder="1" applyAlignment="1">
      <alignment horizontal="right"/>
    </xf>
    <xf numFmtId="0" fontId="4" fillId="17" borderId="35" xfId="0" applyFont="1" applyFill="1" applyBorder="1" applyAlignment="1">
      <alignment horizontal="right"/>
    </xf>
    <xf numFmtId="0" fontId="5" fillId="17" borderId="1" xfId="0" applyFont="1" applyFill="1" applyBorder="1" applyAlignment="1">
      <alignment horizontal="right"/>
    </xf>
    <xf numFmtId="0" fontId="5" fillId="17" borderId="3" xfId="0" applyFont="1" applyFill="1" applyBorder="1" applyAlignment="1">
      <alignment horizontal="right"/>
    </xf>
    <xf numFmtId="0" fontId="5" fillId="17" borderId="4" xfId="0" applyFont="1" applyFill="1" applyBorder="1" applyAlignment="1">
      <alignment horizontal="right"/>
    </xf>
    <xf numFmtId="0" fontId="5" fillId="17" borderId="5" xfId="0" applyFont="1" applyFill="1" applyBorder="1" applyAlignment="1">
      <alignment horizontal="right"/>
    </xf>
    <xf numFmtId="0" fontId="4" fillId="17" borderId="1" xfId="0" applyFont="1" applyFill="1" applyBorder="1" applyAlignment="1">
      <alignment horizontal="center"/>
    </xf>
    <xf numFmtId="0" fontId="4" fillId="17" borderId="2" xfId="0" applyFont="1" applyFill="1" applyBorder="1" applyAlignment="1">
      <alignment horizontal="center"/>
    </xf>
    <xf numFmtId="0" fontId="4" fillId="17" borderId="61" xfId="0" applyFont="1" applyFill="1" applyBorder="1" applyAlignment="1">
      <alignment horizontal="center"/>
    </xf>
    <xf numFmtId="0" fontId="4" fillId="17" borderId="6" xfId="0" applyFont="1" applyFill="1" applyBorder="1" applyAlignment="1">
      <alignment horizontal="center"/>
    </xf>
    <xf numFmtId="0" fontId="4" fillId="17" borderId="7" xfId="0" applyFont="1" applyFill="1" applyBorder="1" applyAlignment="1">
      <alignment horizontal="center"/>
    </xf>
    <xf numFmtId="0" fontId="4" fillId="17" borderId="35" xfId="0" applyFont="1" applyFill="1" applyBorder="1" applyAlignment="1">
      <alignment horizontal="center"/>
    </xf>
    <xf numFmtId="0" fontId="5" fillId="17" borderId="1" xfId="0" applyFont="1" applyFill="1" applyBorder="1" applyAlignment="1">
      <alignment horizontal="center"/>
    </xf>
    <xf numFmtId="0" fontId="5" fillId="17" borderId="3" xfId="0" applyFont="1" applyFill="1" applyBorder="1" applyAlignment="1">
      <alignment horizontal="center"/>
    </xf>
    <xf numFmtId="0" fontId="5" fillId="17" borderId="4" xfId="0" applyFont="1" applyFill="1" applyBorder="1" applyAlignment="1">
      <alignment horizontal="center"/>
    </xf>
    <xf numFmtId="0" fontId="5" fillId="17" borderId="5" xfId="0" applyFont="1" applyFill="1" applyBorder="1" applyAlignment="1">
      <alignment horizontal="center"/>
    </xf>
    <xf numFmtId="0" fontId="7" fillId="0" borderId="50" xfId="0" applyFont="1" applyBorder="1" applyAlignment="1">
      <alignment horizontal="center" vertical="center" wrapText="1"/>
    </xf>
    <xf numFmtId="0" fontId="7" fillId="0" borderId="27" xfId="0" applyFont="1" applyBorder="1" applyAlignment="1">
      <alignment horizontal="center" vertical="center" wrapText="1"/>
    </xf>
    <xf numFmtId="0" fontId="3" fillId="0" borderId="22" xfId="0" applyFont="1" applyBorder="1" applyAlignment="1">
      <alignment horizontal="right" vertical="center"/>
    </xf>
    <xf numFmtId="0" fontId="3" fillId="0" borderId="9" xfId="0" applyFont="1" applyBorder="1" applyAlignment="1">
      <alignment horizontal="right" vertical="center"/>
    </xf>
    <xf numFmtId="0" fontId="7" fillId="0" borderId="28" xfId="0" applyFont="1" applyBorder="1" applyAlignment="1">
      <alignment horizontal="right"/>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6"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applyAlignment="1">
      <alignment horizontal="center" vertical="center"/>
    </xf>
    <xf numFmtId="0" fontId="3" fillId="0" borderId="24" xfId="0" applyFont="1" applyBorder="1" applyAlignment="1">
      <alignment horizontal="center" vertical="center"/>
    </xf>
    <xf numFmtId="0" fontId="3" fillId="0" borderId="36" xfId="0" applyFont="1" applyBorder="1" applyAlignment="1">
      <alignment horizontal="center" vertical="center"/>
    </xf>
    <xf numFmtId="1" fontId="3" fillId="19" borderId="52" xfId="0" applyNumberFormat="1" applyFont="1" applyFill="1" applyBorder="1" applyAlignment="1">
      <alignment horizontal="center" vertical="center"/>
    </xf>
    <xf numFmtId="1" fontId="3" fillId="19" borderId="38" xfId="0" applyNumberFormat="1" applyFont="1" applyFill="1" applyBorder="1" applyAlignment="1">
      <alignment horizontal="center" vertical="center"/>
    </xf>
    <xf numFmtId="0" fontId="7" fillId="0" borderId="53" xfId="0" applyFont="1" applyBorder="1" applyAlignment="1">
      <alignment horizontal="right" vertical="center"/>
    </xf>
    <xf numFmtId="0" fontId="7" fillId="0" borderId="54" xfId="0" applyFont="1" applyBorder="1" applyAlignment="1">
      <alignment horizontal="right" vertical="center"/>
    </xf>
    <xf numFmtId="0" fontId="7" fillId="0" borderId="55" xfId="0" applyFont="1" applyBorder="1" applyAlignment="1">
      <alignment horizontal="right" vertical="center"/>
    </xf>
    <xf numFmtId="0" fontId="3" fillId="0" borderId="22" xfId="0" applyFont="1" applyBorder="1" applyAlignment="1">
      <alignment horizontal="right" vertical="center" wrapText="1"/>
    </xf>
    <xf numFmtId="0" fontId="3" fillId="0" borderId="9" xfId="0" applyFont="1" applyBorder="1" applyAlignment="1">
      <alignment horizontal="right" vertical="center" wrapText="1"/>
    </xf>
    <xf numFmtId="0" fontId="3" fillId="0" borderId="24" xfId="0" applyFont="1" applyBorder="1" applyAlignment="1">
      <alignment horizontal="right" vertical="center" wrapText="1"/>
    </xf>
    <xf numFmtId="0" fontId="3" fillId="0" borderId="36" xfId="0" applyFont="1" applyBorder="1" applyAlignment="1">
      <alignment horizontal="right" vertical="center" wrapText="1"/>
    </xf>
    <xf numFmtId="0" fontId="3" fillId="0" borderId="50" xfId="0" applyFont="1" applyBorder="1" applyAlignment="1">
      <alignment horizontal="right" vertical="center" wrapText="1"/>
    </xf>
    <xf numFmtId="0" fontId="3" fillId="0" borderId="51" xfId="0" applyFont="1" applyBorder="1" applyAlignment="1">
      <alignment horizontal="right"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22" xfId="0" applyFont="1" applyBorder="1" applyAlignment="1">
      <alignment horizontal="right" vertical="center" wrapText="1"/>
    </xf>
    <xf numFmtId="0" fontId="7" fillId="0" borderId="9" xfId="0" applyFont="1" applyBorder="1" applyAlignment="1">
      <alignment horizontal="right" vertical="center" wrapText="1"/>
    </xf>
    <xf numFmtId="0" fontId="7" fillId="0" borderId="27" xfId="0" applyFont="1" applyBorder="1" applyAlignment="1">
      <alignment horizontal="right" vertical="center" wrapText="1"/>
    </xf>
    <xf numFmtId="0" fontId="7" fillId="0" borderId="28" xfId="0" applyFont="1" applyBorder="1" applyAlignment="1">
      <alignment horizontal="right" vertical="center" wrapText="1"/>
    </xf>
    <xf numFmtId="0" fontId="3" fillId="0" borderId="27" xfId="0" applyFont="1" applyBorder="1" applyAlignment="1">
      <alignment horizontal="right" vertical="center" wrapText="1"/>
    </xf>
    <xf numFmtId="0" fontId="3" fillId="0" borderId="28" xfId="0" applyFont="1" applyBorder="1" applyAlignment="1">
      <alignment horizontal="right" vertical="center" wrapText="1"/>
    </xf>
    <xf numFmtId="0" fontId="3" fillId="0" borderId="49" xfId="0" applyFont="1" applyBorder="1" applyAlignment="1">
      <alignment horizontal="right" vertical="center" wrapText="1"/>
    </xf>
    <xf numFmtId="0" fontId="3" fillId="0" borderId="19" xfId="0" applyFont="1" applyBorder="1" applyAlignment="1">
      <alignment horizontal="right" vertical="center" wrapText="1"/>
    </xf>
    <xf numFmtId="0" fontId="3" fillId="0" borderId="20" xfId="0" applyFont="1" applyBorder="1" applyAlignment="1">
      <alignment horizontal="right" vertical="center" wrapText="1"/>
    </xf>
    <xf numFmtId="0" fontId="5" fillId="0" borderId="0" xfId="0" applyFont="1" applyAlignment="1">
      <alignment horizontal="left" vertical="top" wrapText="1"/>
    </xf>
    <xf numFmtId="0" fontId="37" fillId="0" borderId="0" xfId="0" applyFont="1" applyAlignment="1">
      <alignment horizontal="center"/>
    </xf>
    <xf numFmtId="0" fontId="5" fillId="0" borderId="0" xfId="0" applyFont="1" applyAlignment="1">
      <alignment horizontal="left" wrapText="1"/>
    </xf>
    <xf numFmtId="0" fontId="11" fillId="0" borderId="0" xfId="0" applyFont="1" applyAlignment="1">
      <alignment horizontal="left" vertical="center" wrapText="1"/>
    </xf>
    <xf numFmtId="0" fontId="35" fillId="0" borderId="19" xfId="5" applyFont="1" applyBorder="1" applyAlignment="1" applyProtection="1">
      <alignment horizontal="center"/>
      <protection locked="0"/>
    </xf>
    <xf numFmtId="0" fontId="35" fillId="0" borderId="0" xfId="5" applyFont="1" applyAlignment="1">
      <alignment horizontal="left" vertical="top" wrapText="1"/>
    </xf>
    <xf numFmtId="0" fontId="34" fillId="0" borderId="19" xfId="0" applyFont="1" applyBorder="1" applyAlignment="1" applyProtection="1">
      <alignment horizontal="center"/>
      <protection locked="0"/>
    </xf>
    <xf numFmtId="0" fontId="34" fillId="0" borderId="0" xfId="0" applyFont="1" applyAlignment="1">
      <alignment horizontal="left" wrapText="1"/>
    </xf>
    <xf numFmtId="0" fontId="34" fillId="0" borderId="0" xfId="0" applyFont="1" applyAlignment="1">
      <alignment horizontal="left" vertical="top" wrapText="1"/>
    </xf>
    <xf numFmtId="0" fontId="0" fillId="0" borderId="11" xfId="0" applyBorder="1" applyAlignment="1">
      <alignment horizontal="left" vertical="center"/>
    </xf>
    <xf numFmtId="0" fontId="0" fillId="0" borderId="12" xfId="0" applyBorder="1" applyAlignment="1">
      <alignment horizontal="left" vertical="center"/>
    </xf>
    <xf numFmtId="0" fontId="16" fillId="15" borderId="1" xfId="0" applyFont="1" applyFill="1" applyBorder="1" applyAlignment="1">
      <alignment horizontal="center" vertical="center"/>
    </xf>
    <xf numFmtId="0" fontId="16" fillId="15" borderId="2" xfId="0" applyFont="1" applyFill="1" applyBorder="1" applyAlignment="1">
      <alignment horizontal="center" vertical="center"/>
    </xf>
    <xf numFmtId="0" fontId="16" fillId="15" borderId="3" xfId="0" applyFont="1" applyFill="1" applyBorder="1" applyAlignment="1">
      <alignment horizontal="center" vertical="center"/>
    </xf>
    <xf numFmtId="0" fontId="16" fillId="15" borderId="4" xfId="0" applyFont="1" applyFill="1" applyBorder="1" applyAlignment="1">
      <alignment horizontal="center" vertical="center"/>
    </xf>
    <xf numFmtId="0" fontId="16" fillId="15" borderId="0" xfId="0" applyFont="1" applyFill="1" applyAlignment="1">
      <alignment horizontal="center" vertical="center"/>
    </xf>
    <xf numFmtId="0" fontId="16" fillId="15" borderId="5" xfId="0" applyFont="1" applyFill="1" applyBorder="1" applyAlignment="1">
      <alignment horizontal="center" vertical="center"/>
    </xf>
    <xf numFmtId="0" fontId="0" fillId="16" borderId="9" xfId="0" applyFill="1" applyBorder="1" applyAlignment="1">
      <alignment horizontal="right"/>
    </xf>
    <xf numFmtId="0" fontId="0" fillId="0" borderId="9" xfId="0" applyBorder="1" applyAlignment="1" applyProtection="1">
      <alignment horizontal="center"/>
      <protection locked="0"/>
    </xf>
    <xf numFmtId="0" fontId="0" fillId="16" borderId="9" xfId="0" applyFill="1"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0" fillId="0" borderId="0" xfId="0" applyAlignment="1">
      <alignment horizontal="center"/>
    </xf>
    <xf numFmtId="0" fontId="0" fillId="0" borderId="6" xfId="0" applyBorder="1" applyAlignment="1">
      <alignment horizontal="center"/>
    </xf>
    <xf numFmtId="0" fontId="0" fillId="0" borderId="7" xfId="0" applyBorder="1" applyAlignment="1">
      <alignment horizontal="center"/>
    </xf>
    <xf numFmtId="0" fontId="33" fillId="0" borderId="2" xfId="0" applyFont="1" applyBorder="1" applyAlignment="1" applyProtection="1">
      <alignment horizontal="center" vertical="center"/>
      <protection locked="0"/>
    </xf>
    <xf numFmtId="0" fontId="33" fillId="0" borderId="3" xfId="0" applyFont="1" applyBorder="1" applyAlignment="1" applyProtection="1">
      <alignment horizontal="center" vertical="center"/>
      <protection locked="0"/>
    </xf>
    <xf numFmtId="0" fontId="33" fillId="0" borderId="0" xfId="0" applyFont="1" applyAlignment="1" applyProtection="1">
      <alignment horizontal="center" vertical="center"/>
      <protection locked="0"/>
    </xf>
    <xf numFmtId="0" fontId="33" fillId="0" borderId="5" xfId="0" applyFont="1" applyBorder="1" applyAlignment="1" applyProtection="1">
      <alignment horizontal="center" vertical="center"/>
      <protection locked="0"/>
    </xf>
    <xf numFmtId="0" fontId="15" fillId="15" borderId="0" xfId="0" applyFont="1" applyFill="1" applyAlignment="1">
      <alignment horizontal="center" vertical="center"/>
    </xf>
    <xf numFmtId="0" fontId="15" fillId="15" borderId="5" xfId="0" applyFont="1" applyFill="1" applyBorder="1" applyAlignment="1">
      <alignment horizontal="center" vertical="center"/>
    </xf>
    <xf numFmtId="0" fontId="15" fillId="15" borderId="7" xfId="0" applyFont="1" applyFill="1" applyBorder="1" applyAlignment="1">
      <alignment horizontal="center" vertical="center"/>
    </xf>
    <xf numFmtId="0" fontId="15" fillId="15" borderId="8" xfId="0" applyFont="1" applyFill="1" applyBorder="1" applyAlignment="1">
      <alignment horizontal="center" vertical="center"/>
    </xf>
    <xf numFmtId="0" fontId="0" fillId="16" borderId="9" xfId="0" applyFill="1" applyBorder="1" applyAlignment="1">
      <alignment horizontal="right" wrapText="1"/>
    </xf>
    <xf numFmtId="0" fontId="0" fillId="0" borderId="9" xfId="0" applyBorder="1" applyAlignment="1" applyProtection="1">
      <alignment horizontal="center" wrapText="1"/>
      <protection locked="0"/>
    </xf>
    <xf numFmtId="0" fontId="0" fillId="16" borderId="9" xfId="0" applyFill="1" applyBorder="1" applyAlignment="1">
      <alignment horizontal="right" vertical="center"/>
    </xf>
    <xf numFmtId="0" fontId="4" fillId="4" borderId="0" xfId="3" applyFont="1" applyFill="1" applyAlignment="1">
      <alignment horizontal="left" vertical="center" wrapText="1"/>
    </xf>
    <xf numFmtId="0" fontId="4" fillId="4" borderId="17" xfId="3" applyFont="1" applyFill="1" applyBorder="1" applyAlignment="1">
      <alignment horizontal="left" vertical="center" wrapText="1"/>
    </xf>
    <xf numFmtId="0" fontId="5" fillId="12" borderId="0" xfId="0" applyFont="1" applyFill="1" applyAlignment="1">
      <alignment horizontal="left" vertical="center" wrapText="1"/>
    </xf>
    <xf numFmtId="0" fontId="5" fillId="12" borderId="17" xfId="0" applyFont="1" applyFill="1" applyBorder="1" applyAlignment="1">
      <alignment horizontal="left" vertical="center" wrapText="1"/>
    </xf>
    <xf numFmtId="0" fontId="5" fillId="12" borderId="19" xfId="0" applyFont="1" applyFill="1" applyBorder="1" applyAlignment="1">
      <alignment horizontal="left" vertical="center" wrapText="1"/>
    </xf>
    <xf numFmtId="0" fontId="5" fillId="12" borderId="20" xfId="0" applyFont="1" applyFill="1" applyBorder="1" applyAlignment="1">
      <alignment horizontal="left" vertical="center" wrapText="1"/>
    </xf>
    <xf numFmtId="0" fontId="5" fillId="11" borderId="28" xfId="0" applyFont="1" applyFill="1" applyBorder="1" applyAlignment="1">
      <alignment horizontal="left" vertical="top" wrapText="1"/>
    </xf>
    <xf numFmtId="167" fontId="5" fillId="9" borderId="0" xfId="0" applyNumberFormat="1" applyFont="1" applyFill="1" applyAlignment="1">
      <alignment horizontal="left" vertical="center" wrapText="1"/>
    </xf>
    <xf numFmtId="167" fontId="5" fillId="9" borderId="17" xfId="0" applyNumberFormat="1" applyFont="1" applyFill="1" applyBorder="1" applyAlignment="1">
      <alignment horizontal="left" vertical="center" wrapText="1"/>
    </xf>
    <xf numFmtId="0" fontId="4" fillId="0" borderId="13" xfId="3" applyFont="1" applyBorder="1" applyAlignment="1">
      <alignment horizontal="left" vertical="top" wrapText="1"/>
    </xf>
    <xf numFmtId="0" fontId="4" fillId="0" borderId="14" xfId="3" applyFont="1" applyBorder="1" applyAlignment="1">
      <alignment horizontal="left" vertical="top" wrapText="1"/>
    </xf>
    <xf numFmtId="0" fontId="4" fillId="0" borderId="15" xfId="3" applyFont="1" applyBorder="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xf numFmtId="0" fontId="4" fillId="0" borderId="9" xfId="3" applyFont="1" applyBorder="1" applyAlignment="1">
      <alignment horizontal="left" vertical="top" wrapText="1"/>
    </xf>
    <xf numFmtId="0" fontId="5" fillId="0" borderId="17" xfId="0" applyFont="1" applyBorder="1" applyAlignment="1">
      <alignment horizontal="left" vertical="top" wrapText="1"/>
    </xf>
    <xf numFmtId="0" fontId="12" fillId="0" borderId="0" xfId="3" applyFont="1" applyAlignment="1">
      <alignment horizontal="center" vertical="top" wrapText="1"/>
    </xf>
    <xf numFmtId="0" fontId="12" fillId="0" borderId="17" xfId="3" applyFont="1" applyBorder="1" applyAlignment="1">
      <alignment horizontal="center" vertical="top" wrapText="1"/>
    </xf>
    <xf numFmtId="0" fontId="4" fillId="0" borderId="0" xfId="2" applyFont="1" applyAlignment="1" applyProtection="1">
      <alignment horizontal="left" vertical="center" wrapText="1"/>
      <protection locked="0"/>
    </xf>
    <xf numFmtId="0" fontId="4" fillId="0" borderId="17" xfId="2" applyFont="1" applyBorder="1" applyAlignment="1" applyProtection="1">
      <alignment horizontal="left" vertical="center" wrapText="1"/>
      <protection locked="0"/>
    </xf>
    <xf numFmtId="0" fontId="4" fillId="0" borderId="0" xfId="3" applyFont="1" applyAlignment="1">
      <alignment horizontal="left" vertical="top" wrapText="1"/>
    </xf>
    <xf numFmtId="0" fontId="4" fillId="0" borderId="17" xfId="3" applyFont="1" applyBorder="1" applyAlignment="1">
      <alignment horizontal="left" vertical="top" wrapText="1"/>
    </xf>
    <xf numFmtId="169" fontId="5" fillId="0" borderId="10" xfId="0" applyNumberFormat="1" applyFont="1" applyBorder="1" applyAlignment="1">
      <alignment horizontal="left" vertical="top"/>
    </xf>
    <xf numFmtId="169" fontId="5" fillId="0" borderId="11" xfId="0" applyNumberFormat="1" applyFont="1" applyBorder="1" applyAlignment="1">
      <alignment horizontal="left" vertical="top"/>
    </xf>
    <xf numFmtId="169" fontId="5" fillId="0" borderId="12" xfId="0" applyNumberFormat="1" applyFont="1" applyBorder="1" applyAlignment="1">
      <alignment horizontal="left" vertical="top"/>
    </xf>
    <xf numFmtId="0" fontId="5" fillId="0" borderId="16" xfId="0" applyFont="1" applyBorder="1" applyAlignment="1">
      <alignment horizontal="left"/>
    </xf>
    <xf numFmtId="0" fontId="5" fillId="0" borderId="0" xfId="0" applyFont="1" applyAlignment="1">
      <alignment horizontal="left"/>
    </xf>
    <xf numFmtId="0" fontId="5" fillId="0" borderId="17" xfId="0" applyFont="1" applyBorder="1" applyAlignment="1">
      <alignment horizontal="left"/>
    </xf>
    <xf numFmtId="0" fontId="4" fillId="0" borderId="0" xfId="3" applyFont="1" applyAlignment="1" applyProtection="1">
      <alignment horizontal="left" vertical="center" wrapText="1"/>
      <protection locked="0"/>
    </xf>
    <xf numFmtId="0" fontId="4" fillId="0" borderId="17" xfId="3" applyFont="1" applyBorder="1" applyAlignment="1" applyProtection="1">
      <alignment horizontal="left" vertical="center" wrapText="1"/>
      <protection locked="0"/>
    </xf>
    <xf numFmtId="0" fontId="5" fillId="10" borderId="0" xfId="0" applyFont="1" applyFill="1" applyAlignment="1">
      <alignment horizontal="left" vertical="center" wrapText="1"/>
    </xf>
    <xf numFmtId="0" fontId="5" fillId="10" borderId="17" xfId="0" applyFont="1" applyFill="1" applyBorder="1" applyAlignment="1">
      <alignment horizontal="left" vertical="center" wrapText="1"/>
    </xf>
    <xf numFmtId="0" fontId="5" fillId="10" borderId="0" xfId="0" applyFont="1" applyFill="1" applyAlignment="1">
      <alignment horizontal="left" vertical="top" wrapText="1"/>
    </xf>
    <xf numFmtId="0" fontId="5" fillId="10" borderId="17" xfId="0" applyFont="1" applyFill="1" applyBorder="1" applyAlignment="1">
      <alignment horizontal="left" vertical="top" wrapText="1"/>
    </xf>
    <xf numFmtId="0" fontId="4" fillId="0" borderId="0" xfId="2" applyFont="1" applyAlignment="1">
      <alignment horizontal="left" vertical="top" wrapText="1"/>
    </xf>
    <xf numFmtId="0" fontId="4" fillId="0" borderId="17" xfId="2" applyFont="1" applyBorder="1" applyAlignment="1">
      <alignment horizontal="left" vertical="top" wrapText="1"/>
    </xf>
    <xf numFmtId="0" fontId="4" fillId="0" borderId="28" xfId="2" applyFont="1" applyBorder="1" applyAlignment="1">
      <alignment horizontal="left" vertical="top" wrapText="1"/>
    </xf>
    <xf numFmtId="0" fontId="13" fillId="2" borderId="1" xfId="1" applyFont="1" applyFill="1" applyBorder="1" applyAlignment="1">
      <alignment horizontal="left" vertical="center"/>
    </xf>
    <xf numFmtId="0" fontId="13" fillId="2" borderId="2" xfId="1" applyFont="1" applyFill="1" applyBorder="1" applyAlignment="1">
      <alignment horizontal="left" vertical="center"/>
    </xf>
    <xf numFmtId="0" fontId="4" fillId="0" borderId="9" xfId="2" applyFont="1" applyBorder="1" applyAlignment="1">
      <alignment horizontal="left" vertical="top" wrapText="1"/>
    </xf>
    <xf numFmtId="0" fontId="4" fillId="0" borderId="14" xfId="2" applyFont="1" applyBorder="1" applyAlignment="1">
      <alignment horizontal="left" vertical="center" wrapText="1"/>
    </xf>
    <xf numFmtId="0" fontId="4" fillId="0" borderId="15" xfId="2" applyFont="1" applyBorder="1" applyAlignment="1">
      <alignment horizontal="left" vertical="center" wrapText="1"/>
    </xf>
    <xf numFmtId="0" fontId="4" fillId="0" borderId="19" xfId="3" applyFont="1" applyBorder="1" applyAlignment="1">
      <alignment horizontal="left" vertical="top" wrapText="1"/>
    </xf>
    <xf numFmtId="0" fontId="4" fillId="0" borderId="20" xfId="3" applyFont="1" applyBorder="1" applyAlignment="1">
      <alignment horizontal="left" vertical="top" wrapText="1"/>
    </xf>
    <xf numFmtId="0" fontId="4" fillId="3" borderId="13" xfId="3" applyFont="1" applyFill="1" applyBorder="1" applyAlignment="1">
      <alignment horizontal="left" vertical="center" wrapText="1"/>
    </xf>
    <xf numFmtId="0" fontId="4" fillId="3" borderId="14" xfId="3" applyFont="1" applyFill="1" applyBorder="1" applyAlignment="1">
      <alignment horizontal="left" vertical="center" wrapText="1"/>
    </xf>
    <xf numFmtId="0" fontId="4" fillId="3" borderId="15" xfId="3" applyFont="1" applyFill="1" applyBorder="1" applyAlignment="1">
      <alignment horizontal="left" vertical="center" wrapText="1"/>
    </xf>
    <xf numFmtId="0" fontId="4" fillId="4" borderId="19" xfId="3" applyFont="1" applyFill="1" applyBorder="1" applyAlignment="1">
      <alignment horizontal="left" vertical="center" wrapText="1"/>
    </xf>
    <xf numFmtId="0" fontId="4" fillId="4" borderId="20" xfId="3" applyFont="1" applyFill="1" applyBorder="1" applyAlignment="1">
      <alignment horizontal="left" vertical="center" wrapText="1"/>
    </xf>
    <xf numFmtId="0" fontId="4" fillId="3" borderId="13" xfId="3" applyFont="1" applyFill="1" applyBorder="1" applyAlignment="1">
      <alignment horizontal="left" vertical="center"/>
    </xf>
    <xf numFmtId="0" fontId="4" fillId="3" borderId="14" xfId="3" applyFont="1" applyFill="1" applyBorder="1" applyAlignment="1">
      <alignment horizontal="left" vertical="center"/>
    </xf>
    <xf numFmtId="0" fontId="4" fillId="3" borderId="15" xfId="3" applyFont="1" applyFill="1" applyBorder="1" applyAlignment="1">
      <alignment horizontal="left" vertical="center"/>
    </xf>
    <xf numFmtId="0" fontId="5" fillId="14" borderId="7" xfId="0" applyFont="1" applyFill="1" applyBorder="1" applyAlignment="1">
      <alignment horizontal="left" vertical="top" wrapText="1"/>
    </xf>
    <xf numFmtId="0" fontId="5" fillId="14" borderId="35" xfId="0" applyFont="1" applyFill="1" applyBorder="1" applyAlignment="1">
      <alignment horizontal="left" vertical="top" wrapText="1"/>
    </xf>
    <xf numFmtId="167" fontId="5" fillId="8" borderId="13" xfId="0" applyNumberFormat="1" applyFont="1" applyFill="1" applyBorder="1" applyAlignment="1">
      <alignment horizontal="left" vertical="center" wrapText="1"/>
    </xf>
    <xf numFmtId="167" fontId="5" fillId="8" borderId="14" xfId="0" applyNumberFormat="1" applyFont="1" applyFill="1" applyBorder="1" applyAlignment="1">
      <alignment horizontal="left" vertical="center" wrapText="1"/>
    </xf>
    <xf numFmtId="167" fontId="5" fillId="8" borderId="15" xfId="0" applyNumberFormat="1" applyFont="1" applyFill="1" applyBorder="1" applyAlignment="1">
      <alignment horizontal="left" vertical="center" wrapText="1"/>
    </xf>
    <xf numFmtId="167" fontId="5" fillId="9" borderId="0" xfId="0" applyNumberFormat="1" applyFont="1" applyFill="1" applyAlignment="1">
      <alignment horizontal="left" vertical="top" wrapText="1"/>
    </xf>
    <xf numFmtId="167" fontId="5" fillId="9" borderId="17" xfId="0" applyNumberFormat="1" applyFont="1" applyFill="1" applyBorder="1" applyAlignment="1">
      <alignment horizontal="left" vertical="top" wrapText="1"/>
    </xf>
    <xf numFmtId="0" fontId="5" fillId="14" borderId="0" xfId="0" applyFont="1" applyFill="1" applyAlignment="1">
      <alignment horizontal="left" vertical="top" wrapText="1"/>
    </xf>
    <xf numFmtId="0" fontId="5" fillId="14" borderId="17" xfId="0" applyFont="1" applyFill="1" applyBorder="1" applyAlignment="1">
      <alignment horizontal="left" vertical="top" wrapText="1"/>
    </xf>
    <xf numFmtId="0" fontId="11" fillId="14" borderId="0" xfId="0" applyFont="1" applyFill="1" applyAlignment="1">
      <alignment horizontal="center" vertical="top" wrapText="1"/>
    </xf>
    <xf numFmtId="0" fontId="11" fillId="14" borderId="17" xfId="0" applyFont="1" applyFill="1" applyBorder="1" applyAlignment="1">
      <alignment horizontal="center" vertical="top" wrapText="1"/>
    </xf>
    <xf numFmtId="0" fontId="7" fillId="3" borderId="15" xfId="3" applyFont="1" applyFill="1" applyBorder="1" applyAlignment="1">
      <alignment horizontal="left" vertical="center"/>
    </xf>
    <xf numFmtId="0" fontId="13" fillId="2" borderId="4" xfId="1" applyFont="1" applyFill="1" applyBorder="1" applyAlignment="1">
      <alignment horizontal="left" vertical="center"/>
    </xf>
    <xf numFmtId="0" fontId="13" fillId="2" borderId="0" xfId="1" applyFont="1" applyFill="1" applyAlignment="1">
      <alignment horizontal="left" vertical="center"/>
    </xf>
    <xf numFmtId="0" fontId="4" fillId="3" borderId="9" xfId="3" applyFont="1" applyFill="1" applyBorder="1" applyAlignment="1">
      <alignment horizontal="left" vertical="center" wrapText="1"/>
    </xf>
    <xf numFmtId="0" fontId="4" fillId="4" borderId="7" xfId="3" applyFont="1" applyFill="1" applyBorder="1" applyAlignment="1">
      <alignment horizontal="left" vertical="center" wrapText="1"/>
    </xf>
    <xf numFmtId="0" fontId="4" fillId="4" borderId="35" xfId="3" applyFont="1" applyFill="1" applyBorder="1" applyAlignment="1">
      <alignment horizontal="left" vertical="center" wrapText="1"/>
    </xf>
    <xf numFmtId="0" fontId="5" fillId="0" borderId="38" xfId="0" applyFont="1" applyBorder="1" applyAlignment="1" applyProtection="1">
      <alignment horizontal="left" vertical="top" wrapText="1"/>
      <protection locked="0"/>
    </xf>
    <xf numFmtId="0" fontId="5" fillId="0" borderId="39" xfId="0" applyFont="1" applyBorder="1" applyAlignment="1" applyProtection="1">
      <alignment horizontal="left" vertical="top" wrapText="1"/>
      <protection locked="0"/>
    </xf>
    <xf numFmtId="0" fontId="5" fillId="0" borderId="43" xfId="0" applyFont="1" applyBorder="1" applyAlignment="1" applyProtection="1">
      <alignment horizontal="left" vertical="top" wrapText="1"/>
      <protection locked="0"/>
    </xf>
    <xf numFmtId="0" fontId="1" fillId="0" borderId="38" xfId="0" applyFont="1" applyBorder="1" applyAlignment="1" applyProtection="1">
      <alignment horizontal="left" vertical="top" wrapText="1"/>
      <protection locked="0"/>
    </xf>
    <xf numFmtId="0" fontId="1" fillId="0" borderId="39" xfId="0" applyFont="1" applyBorder="1" applyAlignment="1" applyProtection="1">
      <alignment horizontal="left" vertical="top" wrapText="1"/>
      <protection locked="0"/>
    </xf>
    <xf numFmtId="0" fontId="1" fillId="0" borderId="43" xfId="0" applyFont="1" applyBorder="1" applyAlignment="1" applyProtection="1">
      <alignment horizontal="left" vertical="top" wrapText="1"/>
      <protection locked="0"/>
    </xf>
    <xf numFmtId="0" fontId="1" fillId="0" borderId="40" xfId="0" applyFont="1" applyBorder="1" applyAlignment="1" applyProtection="1">
      <alignment horizontal="left" vertical="top" wrapText="1"/>
      <protection locked="0"/>
    </xf>
    <xf numFmtId="0" fontId="1" fillId="0" borderId="42" xfId="0" applyFont="1" applyBorder="1" applyAlignment="1" applyProtection="1">
      <alignment horizontal="left" vertical="top" wrapText="1"/>
      <protection locked="0"/>
    </xf>
    <xf numFmtId="0" fontId="4" fillId="0" borderId="0" xfId="3" applyFont="1" applyAlignment="1">
      <alignment horizontal="left" vertical="top"/>
    </xf>
    <xf numFmtId="0" fontId="4" fillId="0" borderId="17" xfId="3" applyFont="1" applyBorder="1" applyAlignment="1">
      <alignment horizontal="left" vertical="top"/>
    </xf>
    <xf numFmtId="0" fontId="11" fillId="0" borderId="0" xfId="0" applyFont="1" applyAlignment="1">
      <alignment horizontal="center" vertical="top" wrapText="1"/>
    </xf>
    <xf numFmtId="0" fontId="11" fillId="0" borderId="17" xfId="0" applyFont="1" applyBorder="1" applyAlignment="1">
      <alignment horizontal="center" vertical="top" wrapText="1"/>
    </xf>
    <xf numFmtId="0" fontId="4" fillId="0" borderId="13" xfId="2" applyFont="1" applyBorder="1" applyAlignment="1">
      <alignment horizontal="left" vertical="center" wrapText="1"/>
    </xf>
    <xf numFmtId="0" fontId="4" fillId="0" borderId="13" xfId="2" applyFont="1" applyBorder="1" applyAlignment="1">
      <alignment horizontal="left" vertical="top" wrapText="1"/>
    </xf>
    <xf numFmtId="0" fontId="4" fillId="0" borderId="14" xfId="2" applyFont="1" applyBorder="1" applyAlignment="1">
      <alignment horizontal="left" vertical="top" wrapText="1"/>
    </xf>
    <xf numFmtId="0" fontId="4" fillId="0" borderId="15" xfId="2" applyFont="1" applyBorder="1" applyAlignment="1">
      <alignment horizontal="left" vertical="top" wrapText="1"/>
    </xf>
    <xf numFmtId="0" fontId="4" fillId="0" borderId="12" xfId="2" applyFont="1" applyBorder="1" applyAlignment="1">
      <alignment horizontal="left" vertical="top" wrapText="1"/>
    </xf>
    <xf numFmtId="0" fontId="1" fillId="0" borderId="38" xfId="0" applyFont="1" applyBorder="1" applyAlignment="1" applyProtection="1">
      <alignment horizontal="center" vertical="top" wrapText="1"/>
      <protection locked="0"/>
    </xf>
    <xf numFmtId="0" fontId="1" fillId="0" borderId="39" xfId="0" applyFont="1" applyBorder="1" applyAlignment="1" applyProtection="1">
      <alignment horizontal="center" vertical="top" wrapText="1"/>
      <protection locked="0"/>
    </xf>
    <xf numFmtId="0" fontId="1" fillId="0" borderId="43" xfId="0" applyFont="1" applyBorder="1" applyAlignment="1" applyProtection="1">
      <alignment horizontal="center" vertical="top" wrapText="1"/>
      <protection locked="0"/>
    </xf>
    <xf numFmtId="0" fontId="26" fillId="0" borderId="31" xfId="0" applyFont="1" applyBorder="1" applyAlignment="1">
      <alignment horizontal="center" vertical="center"/>
    </xf>
    <xf numFmtId="0" fontId="5" fillId="0" borderId="40" xfId="0" applyFont="1" applyBorder="1" applyAlignment="1" applyProtection="1">
      <alignment horizontal="left" vertical="top"/>
      <protection locked="0"/>
    </xf>
    <xf numFmtId="0" fontId="5" fillId="0" borderId="5" xfId="0" applyFont="1" applyBorder="1" applyAlignment="1" applyProtection="1">
      <alignment horizontal="left" vertical="top"/>
      <protection locked="0"/>
    </xf>
    <xf numFmtId="0" fontId="5" fillId="0" borderId="8" xfId="0" applyFont="1" applyBorder="1" applyAlignment="1" applyProtection="1">
      <alignment horizontal="left" vertical="top"/>
      <protection locked="0"/>
    </xf>
    <xf numFmtId="0" fontId="5" fillId="0" borderId="37" xfId="0" applyFont="1" applyBorder="1" applyAlignment="1" applyProtection="1">
      <alignment horizontal="left" vertical="top" wrapText="1"/>
      <protection locked="0"/>
    </xf>
    <xf numFmtId="0" fontId="4" fillId="0" borderId="0" xfId="2" applyFont="1" applyAlignment="1">
      <alignment horizontal="left" vertical="center" wrapText="1"/>
    </xf>
    <xf numFmtId="0" fontId="4" fillId="0" borderId="17" xfId="2" applyFont="1" applyBorder="1" applyAlignment="1">
      <alignment horizontal="left" vertical="center" wrapText="1"/>
    </xf>
    <xf numFmtId="0" fontId="0" fillId="0" borderId="22" xfId="0" applyBorder="1" applyAlignment="1" applyProtection="1">
      <alignment horizontal="center"/>
      <protection locked="0"/>
    </xf>
    <xf numFmtId="0" fontId="0" fillId="0" borderId="27" xfId="0" applyBorder="1" applyAlignment="1" applyProtection="1">
      <alignment horizontal="center"/>
      <protection locked="0"/>
    </xf>
    <xf numFmtId="0" fontId="0" fillId="0" borderId="28" xfId="0" applyBorder="1" applyAlignment="1" applyProtection="1">
      <alignment horizontal="center"/>
      <protection locked="0"/>
    </xf>
    <xf numFmtId="0" fontId="5" fillId="17" borderId="58" xfId="0" applyFont="1" applyFill="1" applyBorder="1" applyAlignment="1">
      <alignment horizontal="right" vertical="center" wrapText="1"/>
    </xf>
    <xf numFmtId="0" fontId="5" fillId="17" borderId="60" xfId="0" applyFont="1" applyFill="1" applyBorder="1" applyAlignment="1">
      <alignment horizontal="right" vertical="center" wrapText="1"/>
    </xf>
    <xf numFmtId="0" fontId="5" fillId="17" borderId="30" xfId="0" applyFont="1" applyFill="1" applyBorder="1" applyAlignment="1">
      <alignment horizontal="right" vertical="center" wrapText="1"/>
    </xf>
    <xf numFmtId="0" fontId="5" fillId="17" borderId="62" xfId="0" applyFont="1" applyFill="1" applyBorder="1" applyAlignment="1">
      <alignment horizontal="right" vertical="center" wrapText="1"/>
    </xf>
    <xf numFmtId="0" fontId="19" fillId="6" borderId="50" xfId="0" applyFont="1" applyFill="1" applyBorder="1" applyAlignment="1">
      <alignment horizontal="center"/>
    </xf>
    <xf numFmtId="0" fontId="19" fillId="6" borderId="51" xfId="0" applyFont="1" applyFill="1" applyBorder="1" applyAlignment="1">
      <alignment horizontal="center"/>
    </xf>
    <xf numFmtId="0" fontId="19" fillId="6" borderId="52" xfId="0" applyFont="1" applyFill="1" applyBorder="1" applyAlignment="1">
      <alignment horizontal="center"/>
    </xf>
    <xf numFmtId="0" fontId="19" fillId="7" borderId="22" xfId="0" applyFont="1" applyFill="1" applyBorder="1" applyAlignment="1">
      <alignment horizontal="center"/>
    </xf>
    <xf numFmtId="0" fontId="19" fillId="7" borderId="9" xfId="0" applyFont="1" applyFill="1" applyBorder="1" applyAlignment="1">
      <alignment horizontal="center"/>
    </xf>
    <xf numFmtId="0" fontId="5" fillId="17" borderId="1" xfId="0" applyFont="1" applyFill="1" applyBorder="1" applyAlignment="1">
      <alignment horizontal="right" vertical="center" wrapText="1"/>
    </xf>
    <xf numFmtId="0" fontId="5" fillId="17" borderId="61" xfId="0" applyFont="1" applyFill="1" applyBorder="1" applyAlignment="1">
      <alignment horizontal="right" vertical="center" wrapText="1"/>
    </xf>
    <xf numFmtId="0" fontId="5" fillId="17" borderId="6" xfId="0" applyFont="1" applyFill="1" applyBorder="1" applyAlignment="1">
      <alignment horizontal="right" vertical="center" wrapText="1"/>
    </xf>
    <xf numFmtId="0" fontId="5" fillId="17" borderId="35" xfId="0" applyFont="1" applyFill="1" applyBorder="1" applyAlignment="1">
      <alignment horizontal="right" vertical="center" wrapText="1"/>
    </xf>
    <xf numFmtId="1" fontId="3" fillId="17" borderId="3" xfId="4" applyNumberFormat="1" applyFont="1" applyFill="1" applyBorder="1" applyAlignment="1" applyProtection="1">
      <alignment horizontal="center" vertical="center"/>
      <protection locked="0"/>
    </xf>
    <xf numFmtId="1" fontId="3" fillId="17" borderId="8" xfId="4" applyNumberFormat="1" applyFont="1" applyFill="1" applyBorder="1" applyAlignment="1" applyProtection="1">
      <alignment horizontal="center" vertical="center"/>
      <protection locked="0"/>
    </xf>
    <xf numFmtId="0" fontId="5" fillId="17" borderId="57" xfId="0" applyFont="1" applyFill="1" applyBorder="1" applyAlignment="1">
      <alignment horizontal="right" vertical="center" wrapText="1"/>
    </xf>
    <xf numFmtId="0" fontId="5" fillId="17" borderId="12" xfId="0" applyFont="1" applyFill="1" applyBorder="1" applyAlignment="1">
      <alignment horizontal="right" vertical="center" wrapText="1"/>
    </xf>
    <xf numFmtId="0" fontId="4" fillId="17" borderId="56" xfId="0" applyFont="1" applyFill="1" applyBorder="1" applyAlignment="1">
      <alignment horizontal="right" vertical="center" wrapText="1"/>
    </xf>
    <xf numFmtId="0" fontId="4" fillId="17" borderId="55" xfId="0" applyFont="1" applyFill="1" applyBorder="1" applyAlignment="1">
      <alignment horizontal="right" vertical="center" wrapText="1"/>
    </xf>
    <xf numFmtId="0" fontId="5" fillId="17" borderId="56" xfId="0" applyFont="1" applyFill="1" applyBorder="1" applyAlignment="1">
      <alignment horizontal="right" vertical="center" wrapText="1"/>
    </xf>
    <xf numFmtId="0" fontId="5" fillId="17" borderId="55" xfId="0" applyFont="1" applyFill="1" applyBorder="1" applyAlignment="1">
      <alignment horizontal="right" vertical="center" wrapText="1"/>
    </xf>
    <xf numFmtId="0" fontId="5" fillId="17" borderId="6" xfId="0" applyFont="1" applyFill="1" applyBorder="1" applyAlignment="1">
      <alignment horizontal="right" vertical="center"/>
    </xf>
    <xf numFmtId="0" fontId="5" fillId="17" borderId="7" xfId="0" applyFont="1" applyFill="1" applyBorder="1" applyAlignment="1">
      <alignment horizontal="right" vertical="center"/>
    </xf>
    <xf numFmtId="0" fontId="28" fillId="19" borderId="56" xfId="0" applyFont="1" applyFill="1" applyBorder="1" applyAlignment="1">
      <alignment horizontal="right" vertical="center"/>
    </xf>
    <xf numFmtId="0" fontId="28" fillId="19" borderId="54" xfId="0" applyFont="1" applyFill="1" applyBorder="1" applyAlignment="1">
      <alignment horizontal="right" vertical="center"/>
    </xf>
    <xf numFmtId="0" fontId="28" fillId="19" borderId="55" xfId="0" applyFont="1" applyFill="1" applyBorder="1" applyAlignment="1">
      <alignment horizontal="right" vertical="center"/>
    </xf>
    <xf numFmtId="0" fontId="28" fillId="19" borderId="57" xfId="0" applyFont="1" applyFill="1" applyBorder="1" applyAlignment="1">
      <alignment horizontal="right" vertical="center"/>
    </xf>
    <xf numFmtId="0" fontId="28" fillId="19" borderId="11" xfId="0" applyFont="1" applyFill="1" applyBorder="1" applyAlignment="1">
      <alignment horizontal="right" vertical="center"/>
    </xf>
    <xf numFmtId="0" fontId="28" fillId="19" borderId="12" xfId="0" applyFont="1" applyFill="1" applyBorder="1" applyAlignment="1">
      <alignment horizontal="right" vertical="center"/>
    </xf>
    <xf numFmtId="0" fontId="28" fillId="19" borderId="58" xfId="0" applyFont="1" applyFill="1" applyBorder="1" applyAlignment="1">
      <alignment horizontal="right" vertical="center"/>
    </xf>
    <xf numFmtId="0" fontId="28" fillId="19" borderId="59" xfId="0" applyFont="1" applyFill="1" applyBorder="1" applyAlignment="1">
      <alignment horizontal="right" vertical="center"/>
    </xf>
    <xf numFmtId="0" fontId="28" fillId="19" borderId="60" xfId="0" applyFont="1" applyFill="1" applyBorder="1" applyAlignment="1">
      <alignment horizontal="right" vertical="center"/>
    </xf>
    <xf numFmtId="0" fontId="5" fillId="17" borderId="4" xfId="0" applyFont="1" applyFill="1" applyBorder="1" applyAlignment="1">
      <alignment horizontal="right" vertical="center"/>
    </xf>
    <xf numFmtId="0" fontId="5" fillId="17" borderId="0" xfId="0" applyFont="1" applyFill="1" applyAlignment="1">
      <alignment horizontal="right" vertical="center"/>
    </xf>
    <xf numFmtId="0" fontId="5" fillId="17" borderId="4" xfId="0" applyFont="1" applyFill="1" applyBorder="1" applyAlignment="1">
      <alignment horizontal="right" vertical="center" wrapText="1"/>
    </xf>
    <xf numFmtId="0" fontId="5" fillId="17" borderId="0" xfId="0" applyFont="1" applyFill="1" applyAlignment="1">
      <alignment horizontal="right" vertical="center" wrapText="1"/>
    </xf>
    <xf numFmtId="0" fontId="3" fillId="19" borderId="30" xfId="0" applyFont="1" applyFill="1" applyBorder="1" applyAlignment="1">
      <alignment horizontal="center" vertical="center"/>
    </xf>
    <xf numFmtId="0" fontId="3" fillId="19" borderId="31" xfId="0" applyFont="1" applyFill="1" applyBorder="1" applyAlignment="1">
      <alignment horizontal="center" vertical="center"/>
    </xf>
    <xf numFmtId="0" fontId="3" fillId="19" borderId="32" xfId="0" applyFont="1" applyFill="1" applyBorder="1" applyAlignment="1">
      <alignment horizontal="center" vertical="center"/>
    </xf>
    <xf numFmtId="0" fontId="5" fillId="17" borderId="30" xfId="0" applyFont="1" applyFill="1" applyBorder="1" applyAlignment="1">
      <alignment horizontal="center" vertical="center"/>
    </xf>
    <xf numFmtId="0" fontId="5" fillId="17" borderId="31" xfId="0" applyFont="1" applyFill="1" applyBorder="1" applyAlignment="1">
      <alignment horizontal="center" vertical="center"/>
    </xf>
    <xf numFmtId="0" fontId="5" fillId="17" borderId="32" xfId="0" applyFont="1" applyFill="1" applyBorder="1" applyAlignment="1">
      <alignment horizontal="center" vertical="center"/>
    </xf>
  </cellXfs>
  <cellStyles count="6">
    <cellStyle name="Checklist item 2 2" xfId="3" xr:uid="{784E0FBA-59FC-4E8E-ADD6-E5767BED80E2}"/>
    <cellStyle name="Normal" xfId="0" builtinId="0"/>
    <cellStyle name="Normal 13" xfId="2" xr:uid="{B317DE68-B842-465E-997F-0D32261DFA14}"/>
    <cellStyle name="Normal 3 2" xfId="5" xr:uid="{D1829882-0BFA-4405-93F8-CE69E8F9166D}"/>
    <cellStyle name="Percent" xfId="4" builtinId="5"/>
    <cellStyle name="Topic title" xfId="1" xr:uid="{3EA96BFD-5A40-4040-BCAF-AD12895E6C58}"/>
  </cellStyles>
  <dxfs count="49">
    <dxf>
      <fill>
        <patternFill>
          <bgColor rgb="FFFF0000"/>
        </patternFill>
      </fill>
    </dxf>
    <dxf>
      <font>
        <color auto="1"/>
      </font>
      <fill>
        <patternFill>
          <bgColor rgb="FF00B050"/>
        </patternFill>
      </fill>
    </dxf>
    <dxf>
      <fill>
        <patternFill patternType="none">
          <bgColor auto="1"/>
        </patternFill>
      </fill>
    </dxf>
    <dxf>
      <fill>
        <patternFill>
          <bgColor theme="9" tint="0.39994506668294322"/>
        </patternFill>
      </fill>
    </dxf>
    <dxf>
      <fill>
        <patternFill>
          <bgColor rgb="FFFF0000"/>
        </patternFill>
      </fill>
    </dxf>
    <dxf>
      <fill>
        <patternFill>
          <bgColor theme="0" tint="-0.24994659260841701"/>
        </patternFill>
      </fill>
    </dxf>
    <dxf>
      <fill>
        <patternFill>
          <bgColor rgb="FF7030A0"/>
        </patternFill>
      </fill>
    </dxf>
    <dxf>
      <fill>
        <patternFill>
          <bgColor theme="7" tint="0.39994506668294322"/>
        </patternFill>
      </fill>
    </dxf>
    <dxf>
      <fill>
        <patternFill>
          <bgColor rgb="FFFF0000"/>
        </patternFill>
      </fill>
    </dxf>
    <dxf>
      <fill>
        <patternFill>
          <bgColor rgb="FFFF0000"/>
        </patternFill>
      </fill>
    </dxf>
    <dxf>
      <fill>
        <patternFill>
          <bgColor theme="9" tint="0.39994506668294322"/>
        </patternFill>
      </fill>
    </dxf>
    <dxf>
      <fill>
        <patternFill>
          <bgColor theme="0"/>
        </patternFill>
      </fill>
    </dxf>
    <dxf>
      <fill>
        <patternFill>
          <bgColor theme="9" tint="0.39994506668294322"/>
        </patternFill>
      </fill>
    </dxf>
    <dxf>
      <fill>
        <patternFill>
          <bgColor rgb="FFFF0000"/>
        </patternFill>
      </fill>
    </dxf>
    <dxf>
      <fill>
        <patternFill>
          <bgColor theme="0" tint="-0.24994659260841701"/>
        </patternFill>
      </fill>
    </dxf>
    <dxf>
      <fill>
        <patternFill>
          <bgColor rgb="FF7030A0"/>
        </patternFill>
      </fill>
    </dxf>
    <dxf>
      <fill>
        <patternFill>
          <bgColor theme="7" tint="0.39994506668294322"/>
        </patternFill>
      </fill>
    </dxf>
    <dxf>
      <fill>
        <patternFill>
          <bgColor theme="0"/>
        </patternFill>
      </fill>
    </dxf>
    <dxf>
      <fill>
        <patternFill>
          <bgColor rgb="FFFF0000"/>
        </patternFill>
      </fill>
    </dxf>
    <dxf>
      <fill>
        <patternFill>
          <bgColor theme="9" tint="0.39994506668294322"/>
        </patternFill>
      </fill>
    </dxf>
    <dxf>
      <fill>
        <patternFill>
          <bgColor theme="9" tint="0.39994506668294322"/>
        </patternFill>
      </fill>
    </dxf>
    <dxf>
      <fill>
        <patternFill>
          <bgColor rgb="FFFF0000"/>
        </patternFill>
      </fill>
    </dxf>
    <dxf>
      <fill>
        <patternFill>
          <bgColor theme="0"/>
        </patternFill>
      </fill>
    </dxf>
    <dxf>
      <fill>
        <patternFill>
          <bgColor theme="9" tint="0.39994506668294322"/>
        </patternFill>
      </fill>
    </dxf>
    <dxf>
      <fill>
        <patternFill>
          <bgColor rgb="FFFF0000"/>
        </patternFill>
      </fill>
    </dxf>
    <dxf>
      <fill>
        <patternFill>
          <bgColor rgb="FFFF0000"/>
        </patternFill>
      </fill>
    </dxf>
    <dxf>
      <fill>
        <patternFill>
          <bgColor theme="9" tint="0.39994506668294322"/>
        </patternFill>
      </fill>
    </dxf>
    <dxf>
      <fill>
        <patternFill>
          <bgColor theme="5"/>
        </patternFill>
      </fill>
    </dxf>
    <dxf>
      <fill>
        <patternFill>
          <bgColor rgb="FFC00000"/>
        </patternFill>
      </fill>
    </dxf>
    <dxf>
      <fill>
        <patternFill>
          <bgColor theme="2" tint="-0.24994659260841701"/>
        </patternFill>
      </fill>
    </dxf>
    <dxf>
      <fill>
        <patternFill>
          <bgColor theme="9"/>
        </patternFill>
      </fill>
    </dxf>
    <dxf>
      <fill>
        <patternFill>
          <bgColor theme="9" tint="0.39994506668294322"/>
        </patternFill>
      </fill>
    </dxf>
    <dxf>
      <fill>
        <patternFill>
          <bgColor rgb="FFFF0000"/>
        </patternFill>
      </fill>
    </dxf>
    <dxf>
      <fill>
        <patternFill>
          <bgColor theme="7" tint="0.39994506668294322"/>
        </patternFill>
      </fill>
    </dxf>
    <dxf>
      <fill>
        <patternFill>
          <bgColor rgb="FF7030A0"/>
        </patternFill>
      </fill>
    </dxf>
    <dxf>
      <fill>
        <patternFill>
          <bgColor theme="0" tint="-0.24994659260841701"/>
        </patternFill>
      </fill>
    </dxf>
    <dxf>
      <font>
        <strike val="0"/>
        <color theme="0"/>
      </font>
    </dxf>
    <dxf>
      <fill>
        <patternFill>
          <bgColor theme="9" tint="0.39994506668294322"/>
        </patternFill>
      </fill>
    </dxf>
    <dxf>
      <fill>
        <patternFill>
          <bgColor rgb="FFFF0000"/>
        </patternFill>
      </fill>
    </dxf>
    <dxf>
      <fill>
        <patternFill>
          <bgColor theme="7" tint="0.39994506668294322"/>
        </patternFill>
      </fill>
    </dxf>
    <dxf>
      <fill>
        <patternFill>
          <bgColor rgb="FF7030A0"/>
        </patternFill>
      </fill>
    </dxf>
    <dxf>
      <fill>
        <patternFill>
          <bgColor theme="0" tint="-0.24994659260841701"/>
        </patternFill>
      </fill>
    </dxf>
    <dxf>
      <font>
        <strike val="0"/>
        <color theme="0"/>
      </font>
    </dxf>
    <dxf>
      <fill>
        <patternFill>
          <bgColor theme="9" tint="0.39994506668294322"/>
        </patternFill>
      </fill>
    </dxf>
    <dxf>
      <fill>
        <patternFill>
          <bgColor rgb="FFFF0000"/>
        </patternFill>
      </fill>
    </dxf>
    <dxf>
      <fill>
        <patternFill>
          <bgColor theme="7" tint="0.39994506668294322"/>
        </patternFill>
      </fill>
    </dxf>
    <dxf>
      <fill>
        <patternFill>
          <bgColor rgb="FF7030A0"/>
        </patternFill>
      </fill>
    </dxf>
    <dxf>
      <fill>
        <patternFill>
          <bgColor theme="0" tint="-0.24994659260841701"/>
        </patternFill>
      </fill>
    </dxf>
    <dxf>
      <font>
        <strike val="0"/>
        <color theme="0"/>
      </font>
    </dxf>
  </dxfs>
  <tableStyles count="0" defaultTableStyle="TableStyleMedium2" defaultPivotStyle="PivotStyleLight16"/>
  <colors>
    <mruColors>
      <color rgb="FF008298"/>
      <color rgb="FFFFF2CC"/>
      <color rgb="FFFFD966"/>
      <color rgb="FFE0D1FF"/>
      <color rgb="FFBA97FF"/>
      <color rgb="FF6D6E83"/>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66676</xdr:colOff>
      <xdr:row>1</xdr:row>
      <xdr:rowOff>0</xdr:rowOff>
    </xdr:from>
    <xdr:to>
      <xdr:col>3</xdr:col>
      <xdr:colOff>333376</xdr:colOff>
      <xdr:row>4</xdr:row>
      <xdr:rowOff>50547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151" y="209550"/>
          <a:ext cx="1524000" cy="7776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102578</xdr:rowOff>
    </xdr:from>
    <xdr:to>
      <xdr:col>2</xdr:col>
      <xdr:colOff>6720</xdr:colOff>
      <xdr:row>5</xdr:row>
      <xdr:rowOff>14654</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93078"/>
          <a:ext cx="1364643" cy="65453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381000</xdr:colOff>
          <xdr:row>21</xdr:row>
          <xdr:rowOff>133350</xdr:rowOff>
        </xdr:from>
        <xdr:to>
          <xdr:col>4</xdr:col>
          <xdr:colOff>476250</xdr:colOff>
          <xdr:row>23</xdr:row>
          <xdr:rowOff>63500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23</xdr:row>
          <xdr:rowOff>25400</xdr:rowOff>
        </xdr:from>
        <xdr:to>
          <xdr:col>4</xdr:col>
          <xdr:colOff>482600</xdr:colOff>
          <xdr:row>25</xdr:row>
          <xdr:rowOff>69850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25</xdr:row>
          <xdr:rowOff>25400</xdr:rowOff>
        </xdr:from>
        <xdr:to>
          <xdr:col>4</xdr:col>
          <xdr:colOff>482600</xdr:colOff>
          <xdr:row>27</xdr:row>
          <xdr:rowOff>63500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368300</xdr:colOff>
          <xdr:row>27</xdr:row>
          <xdr:rowOff>31750</xdr:rowOff>
        </xdr:from>
        <xdr:to>
          <xdr:col>4</xdr:col>
          <xdr:colOff>476250</xdr:colOff>
          <xdr:row>29</xdr:row>
          <xdr:rowOff>69850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374650</xdr:colOff>
          <xdr:row>29</xdr:row>
          <xdr:rowOff>25400</xdr:rowOff>
        </xdr:from>
        <xdr:to>
          <xdr:col>4</xdr:col>
          <xdr:colOff>488950</xdr:colOff>
          <xdr:row>31</xdr:row>
          <xdr:rowOff>57150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374650</xdr:colOff>
          <xdr:row>31</xdr:row>
          <xdr:rowOff>31750</xdr:rowOff>
        </xdr:from>
        <xdr:to>
          <xdr:col>4</xdr:col>
          <xdr:colOff>488950</xdr:colOff>
          <xdr:row>33</xdr:row>
          <xdr:rowOff>69850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28863</xdr:colOff>
      <xdr:row>111</xdr:row>
      <xdr:rowOff>22412</xdr:rowOff>
    </xdr:from>
    <xdr:to>
      <xdr:col>4</xdr:col>
      <xdr:colOff>6720046</xdr:colOff>
      <xdr:row>111</xdr:row>
      <xdr:rowOff>1088571</xdr:rowOff>
    </xdr:to>
    <xdr:pic>
      <xdr:nvPicPr>
        <xdr:cNvPr id="4" name="Picture 2">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736434" y="20206341"/>
          <a:ext cx="7389683" cy="1066159"/>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5410200</xdr:colOff>
          <xdr:row>51</xdr:row>
          <xdr:rowOff>76200</xdr:rowOff>
        </xdr:from>
        <xdr:to>
          <xdr:col>4</xdr:col>
          <xdr:colOff>6470650</xdr:colOff>
          <xdr:row>51</xdr:row>
          <xdr:rowOff>304800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DU 2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5441950</xdr:colOff>
          <xdr:row>62</xdr:row>
          <xdr:rowOff>76200</xdr:rowOff>
        </xdr:from>
        <xdr:to>
          <xdr:col>4</xdr:col>
          <xdr:colOff>6489700</xdr:colOff>
          <xdr:row>62</xdr:row>
          <xdr:rowOff>317500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DU 3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5435600</xdr:colOff>
          <xdr:row>67</xdr:row>
          <xdr:rowOff>82550</xdr:rowOff>
        </xdr:from>
        <xdr:to>
          <xdr:col>4</xdr:col>
          <xdr:colOff>6483350</xdr:colOff>
          <xdr:row>67</xdr:row>
          <xdr:rowOff>292100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DU 6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5448300</xdr:colOff>
          <xdr:row>70</xdr:row>
          <xdr:rowOff>88900</xdr:rowOff>
        </xdr:from>
        <xdr:to>
          <xdr:col>4</xdr:col>
          <xdr:colOff>6496050</xdr:colOff>
          <xdr:row>70</xdr:row>
          <xdr:rowOff>298450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DU 7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5467350</xdr:colOff>
          <xdr:row>76</xdr:row>
          <xdr:rowOff>76200</xdr:rowOff>
        </xdr:from>
        <xdr:to>
          <xdr:col>4</xdr:col>
          <xdr:colOff>6515100</xdr:colOff>
          <xdr:row>76</xdr:row>
          <xdr:rowOff>323850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DU 8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5429250</xdr:colOff>
          <xdr:row>82</xdr:row>
          <xdr:rowOff>69850</xdr:rowOff>
        </xdr:from>
        <xdr:to>
          <xdr:col>4</xdr:col>
          <xdr:colOff>6489700</xdr:colOff>
          <xdr:row>82</xdr:row>
          <xdr:rowOff>323850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200-00000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BE 2 Details</a:t>
              </a:r>
            </a:p>
          </xdr:txBody>
        </xdr:sp>
        <xdr:clientData fPrintsWithSheet="0"/>
      </xdr:twoCellAnchor>
    </mc:Choice>
    <mc:Fallback/>
  </mc:AlternateContent>
  <xdr:twoCellAnchor>
    <xdr:from>
      <xdr:col>2</xdr:col>
      <xdr:colOff>156883</xdr:colOff>
      <xdr:row>230</xdr:row>
      <xdr:rowOff>14941</xdr:rowOff>
    </xdr:from>
    <xdr:to>
      <xdr:col>4</xdr:col>
      <xdr:colOff>3922059</xdr:colOff>
      <xdr:row>230</xdr:row>
      <xdr:rowOff>2713271</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a:stretch>
          <a:fillRect/>
        </a:stretch>
      </xdr:blipFill>
      <xdr:spPr>
        <a:xfrm>
          <a:off x="1113118" y="49089235"/>
          <a:ext cx="4228353" cy="2698330"/>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5168900</xdr:colOff>
          <xdr:row>7</xdr:row>
          <xdr:rowOff>44450</xdr:rowOff>
        </xdr:from>
        <xdr:to>
          <xdr:col>4</xdr:col>
          <xdr:colOff>6223000</xdr:colOff>
          <xdr:row>7</xdr:row>
          <xdr:rowOff>304800</xdr:rowOff>
        </xdr:to>
        <xdr:sp macro="" textlink="">
          <xdr:nvSpPr>
            <xdr:cNvPr id="1032" name="Button 8" descr="ENV 3 Details"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ENV 3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5219700</xdr:colOff>
          <xdr:row>19</xdr:row>
          <xdr:rowOff>57150</xdr:rowOff>
        </xdr:from>
        <xdr:to>
          <xdr:col>4</xdr:col>
          <xdr:colOff>6280150</xdr:colOff>
          <xdr:row>19</xdr:row>
          <xdr:rowOff>304800</xdr:rowOff>
        </xdr:to>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200-00000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ENV 4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5245100</xdr:colOff>
          <xdr:row>23</xdr:row>
          <xdr:rowOff>57150</xdr:rowOff>
        </xdr:from>
        <xdr:to>
          <xdr:col>4</xdr:col>
          <xdr:colOff>6292850</xdr:colOff>
          <xdr:row>23</xdr:row>
          <xdr:rowOff>304800</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200-00000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ENV 5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5226050</xdr:colOff>
          <xdr:row>27</xdr:row>
          <xdr:rowOff>50800</xdr:rowOff>
        </xdr:from>
        <xdr:to>
          <xdr:col>4</xdr:col>
          <xdr:colOff>6286500</xdr:colOff>
          <xdr:row>27</xdr:row>
          <xdr:rowOff>304800</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200-00000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ENV 6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5302250</xdr:colOff>
          <xdr:row>35</xdr:row>
          <xdr:rowOff>50800</xdr:rowOff>
        </xdr:from>
        <xdr:to>
          <xdr:col>4</xdr:col>
          <xdr:colOff>6350000</xdr:colOff>
          <xdr:row>35</xdr:row>
          <xdr:rowOff>292100</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RES 3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5378450</xdr:colOff>
          <xdr:row>94</xdr:row>
          <xdr:rowOff>44450</xdr:rowOff>
        </xdr:from>
        <xdr:to>
          <xdr:col>4</xdr:col>
          <xdr:colOff>6438900</xdr:colOff>
          <xdr:row>94</xdr:row>
          <xdr:rowOff>304800</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200-00000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BE 4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5391150</xdr:colOff>
          <xdr:row>99</xdr:row>
          <xdr:rowOff>260350</xdr:rowOff>
        </xdr:from>
        <xdr:to>
          <xdr:col>4</xdr:col>
          <xdr:colOff>6438900</xdr:colOff>
          <xdr:row>99</xdr:row>
          <xdr:rowOff>508000</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BE 5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5397500</xdr:colOff>
          <xdr:row>103</xdr:row>
          <xdr:rowOff>69850</xdr:rowOff>
        </xdr:from>
        <xdr:to>
          <xdr:col>4</xdr:col>
          <xdr:colOff>6445250</xdr:colOff>
          <xdr:row>103</xdr:row>
          <xdr:rowOff>317500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200-00001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BE 6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5410200</xdr:colOff>
          <xdr:row>110</xdr:row>
          <xdr:rowOff>234950</xdr:rowOff>
        </xdr:from>
        <xdr:to>
          <xdr:col>4</xdr:col>
          <xdr:colOff>6457950</xdr:colOff>
          <xdr:row>110</xdr:row>
          <xdr:rowOff>482600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200-00001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BE 7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5334000</xdr:colOff>
          <xdr:row>113</xdr:row>
          <xdr:rowOff>76200</xdr:rowOff>
        </xdr:from>
        <xdr:to>
          <xdr:col>4</xdr:col>
          <xdr:colOff>6381750</xdr:colOff>
          <xdr:row>113</xdr:row>
          <xdr:rowOff>317500</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200-00001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PERF 2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5359400</xdr:colOff>
          <xdr:row>118</xdr:row>
          <xdr:rowOff>57150</xdr:rowOff>
        </xdr:from>
        <xdr:to>
          <xdr:col>4</xdr:col>
          <xdr:colOff>6413500</xdr:colOff>
          <xdr:row>118</xdr:row>
          <xdr:rowOff>304800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200-00001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EL 1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5353050</xdr:colOff>
          <xdr:row>124</xdr:row>
          <xdr:rowOff>63500</xdr:rowOff>
        </xdr:from>
        <xdr:to>
          <xdr:col>4</xdr:col>
          <xdr:colOff>6400800</xdr:colOff>
          <xdr:row>124</xdr:row>
          <xdr:rowOff>317500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EL 2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5353050</xdr:colOff>
          <xdr:row>130</xdr:row>
          <xdr:rowOff>69850</xdr:rowOff>
        </xdr:from>
        <xdr:to>
          <xdr:col>4</xdr:col>
          <xdr:colOff>6413500</xdr:colOff>
          <xdr:row>130</xdr:row>
          <xdr:rowOff>311150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ES 2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5346700</xdr:colOff>
          <xdr:row>134</xdr:row>
          <xdr:rowOff>63500</xdr:rowOff>
        </xdr:from>
        <xdr:to>
          <xdr:col>4</xdr:col>
          <xdr:colOff>6394450</xdr:colOff>
          <xdr:row>134</xdr:row>
          <xdr:rowOff>311150</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200-00001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ES 3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5308600</xdr:colOff>
          <xdr:row>145</xdr:row>
          <xdr:rowOff>254000</xdr:rowOff>
        </xdr:from>
        <xdr:to>
          <xdr:col>4</xdr:col>
          <xdr:colOff>6362700</xdr:colOff>
          <xdr:row>145</xdr:row>
          <xdr:rowOff>501650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200-00001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ES 6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5365750</xdr:colOff>
          <xdr:row>165</xdr:row>
          <xdr:rowOff>57150</xdr:rowOff>
        </xdr:from>
        <xdr:to>
          <xdr:col>4</xdr:col>
          <xdr:colOff>6426200</xdr:colOff>
          <xdr:row>165</xdr:row>
          <xdr:rowOff>298450</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200-00001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ES 7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5359400</xdr:colOff>
          <xdr:row>169</xdr:row>
          <xdr:rowOff>31750</xdr:rowOff>
        </xdr:from>
        <xdr:to>
          <xdr:col>4</xdr:col>
          <xdr:colOff>6407150</xdr:colOff>
          <xdr:row>169</xdr:row>
          <xdr:rowOff>292100</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200-00001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ES 8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5340350</xdr:colOff>
          <xdr:row>172</xdr:row>
          <xdr:rowOff>57150</xdr:rowOff>
        </xdr:from>
        <xdr:to>
          <xdr:col>4</xdr:col>
          <xdr:colOff>6400800</xdr:colOff>
          <xdr:row>172</xdr:row>
          <xdr:rowOff>304800</xdr:rowOff>
        </xdr:to>
        <xdr:sp macro="" textlink="">
          <xdr:nvSpPr>
            <xdr:cNvPr id="1050" name="Button 26"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PERF 3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5346700</xdr:colOff>
          <xdr:row>175</xdr:row>
          <xdr:rowOff>57150</xdr:rowOff>
        </xdr:from>
        <xdr:to>
          <xdr:col>4</xdr:col>
          <xdr:colOff>6394450</xdr:colOff>
          <xdr:row>175</xdr:row>
          <xdr:rowOff>298450</xdr:rowOff>
        </xdr:to>
        <xdr:sp macro="" textlink="">
          <xdr:nvSpPr>
            <xdr:cNvPr id="1051" name="Button 27"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CMFRT 1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5264150</xdr:colOff>
          <xdr:row>183</xdr:row>
          <xdr:rowOff>266700</xdr:rowOff>
        </xdr:from>
        <xdr:to>
          <xdr:col>4</xdr:col>
          <xdr:colOff>6318250</xdr:colOff>
          <xdr:row>183</xdr:row>
          <xdr:rowOff>508000</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200-00001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IAQ 1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5327650</xdr:colOff>
          <xdr:row>200</xdr:row>
          <xdr:rowOff>76200</xdr:rowOff>
        </xdr:from>
        <xdr:to>
          <xdr:col>4</xdr:col>
          <xdr:colOff>6381750</xdr:colOff>
          <xdr:row>200</xdr:row>
          <xdr:rowOff>304800</xdr:rowOff>
        </xdr:to>
        <xdr:sp macro="" textlink="">
          <xdr:nvSpPr>
            <xdr:cNvPr id="1053" name="Button 29" hidden="1">
              <a:extLst>
                <a:ext uri="{63B3BB69-23CF-44E3-9099-C40C66FF867C}">
                  <a14:compatExt spid="_x0000_s1053"/>
                </a:ext>
                <a:ext uri="{FF2B5EF4-FFF2-40B4-BE49-F238E27FC236}">
                  <a16:creationId xmlns:a16="http://schemas.microsoft.com/office/drawing/2014/main" id="{00000000-0008-0000-0200-00001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IAQ 6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5327650</xdr:colOff>
          <xdr:row>207</xdr:row>
          <xdr:rowOff>63500</xdr:rowOff>
        </xdr:from>
        <xdr:to>
          <xdr:col>4</xdr:col>
          <xdr:colOff>6375400</xdr:colOff>
          <xdr:row>207</xdr:row>
          <xdr:rowOff>292100</xdr:rowOff>
        </xdr:to>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IAQ 7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5372100</xdr:colOff>
          <xdr:row>214</xdr:row>
          <xdr:rowOff>63500</xdr:rowOff>
        </xdr:from>
        <xdr:to>
          <xdr:col>4</xdr:col>
          <xdr:colOff>6419850</xdr:colOff>
          <xdr:row>214</xdr:row>
          <xdr:rowOff>292100</xdr:rowOff>
        </xdr:to>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200-00001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HLTH 1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5429250</xdr:colOff>
          <xdr:row>223</xdr:row>
          <xdr:rowOff>69850</xdr:rowOff>
        </xdr:from>
        <xdr:to>
          <xdr:col>4</xdr:col>
          <xdr:colOff>6477000</xdr:colOff>
          <xdr:row>223</xdr:row>
          <xdr:rowOff>304800</xdr:rowOff>
        </xdr:to>
        <xdr:sp macro="" textlink="">
          <xdr:nvSpPr>
            <xdr:cNvPr id="1056" name="Button 32" hidden="1">
              <a:extLst>
                <a:ext uri="{63B3BB69-23CF-44E3-9099-C40C66FF867C}">
                  <a14:compatExt spid="_x0000_s1056"/>
                </a:ext>
                <a:ext uri="{FF2B5EF4-FFF2-40B4-BE49-F238E27FC236}">
                  <a16:creationId xmlns:a16="http://schemas.microsoft.com/office/drawing/2014/main" id="{00000000-0008-0000-0200-00002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HLTH 5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5410200</xdr:colOff>
          <xdr:row>229</xdr:row>
          <xdr:rowOff>88900</xdr:rowOff>
        </xdr:from>
        <xdr:to>
          <xdr:col>4</xdr:col>
          <xdr:colOff>6470650</xdr:colOff>
          <xdr:row>229</xdr:row>
          <xdr:rowOff>317500</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200-00002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PI 1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5365750</xdr:colOff>
          <xdr:row>234</xdr:row>
          <xdr:rowOff>266700</xdr:rowOff>
        </xdr:from>
        <xdr:to>
          <xdr:col>4</xdr:col>
          <xdr:colOff>6413500</xdr:colOff>
          <xdr:row>234</xdr:row>
          <xdr:rowOff>501650</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200-00002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PI 5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5378450</xdr:colOff>
          <xdr:row>239</xdr:row>
          <xdr:rowOff>69850</xdr:rowOff>
        </xdr:from>
        <xdr:to>
          <xdr:col>4</xdr:col>
          <xdr:colOff>6426200</xdr:colOff>
          <xdr:row>239</xdr:row>
          <xdr:rowOff>304800</xdr:rowOff>
        </xdr:to>
        <xdr:sp macro="" textlink="">
          <xdr:nvSpPr>
            <xdr:cNvPr id="1059" name="Button 35" hidden="1">
              <a:extLst>
                <a:ext uri="{63B3BB69-23CF-44E3-9099-C40C66FF867C}">
                  <a14:compatExt spid="_x0000_s1059"/>
                </a:ext>
                <a:ext uri="{FF2B5EF4-FFF2-40B4-BE49-F238E27FC236}">
                  <a16:creationId xmlns:a16="http://schemas.microsoft.com/office/drawing/2014/main" id="{00000000-0008-0000-0200-00002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PI 6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5289550</xdr:colOff>
          <xdr:row>246</xdr:row>
          <xdr:rowOff>76200</xdr:rowOff>
        </xdr:from>
        <xdr:to>
          <xdr:col>4</xdr:col>
          <xdr:colOff>6343650</xdr:colOff>
          <xdr:row>246</xdr:row>
          <xdr:rowOff>304800</xdr:rowOff>
        </xdr:to>
        <xdr:sp macro="" textlink="">
          <xdr:nvSpPr>
            <xdr:cNvPr id="1060" name="Button 36" hidden="1">
              <a:extLst>
                <a:ext uri="{63B3BB69-23CF-44E3-9099-C40C66FF867C}">
                  <a14:compatExt spid="_x0000_s1060"/>
                </a:ext>
                <a:ext uri="{FF2B5EF4-FFF2-40B4-BE49-F238E27FC236}">
                  <a16:creationId xmlns:a16="http://schemas.microsoft.com/office/drawing/2014/main" id="{00000000-0008-0000-0200-00002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ENV 7 Details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577850</xdr:colOff>
          <xdr:row>1</xdr:row>
          <xdr:rowOff>76200</xdr:rowOff>
        </xdr:from>
        <xdr:to>
          <xdr:col>4</xdr:col>
          <xdr:colOff>749300</xdr:colOff>
          <xdr:row>1</xdr:row>
          <xdr:rowOff>533400</xdr:rowOff>
        </xdr:to>
        <xdr:sp macro="" textlink="">
          <xdr:nvSpPr>
            <xdr:cNvPr id="1061" name="Button 37" hidden="1">
              <a:extLst>
                <a:ext uri="{63B3BB69-23CF-44E3-9099-C40C66FF867C}">
                  <a14:compatExt spid="_x0000_s1061"/>
                </a:ext>
                <a:ext uri="{FF2B5EF4-FFF2-40B4-BE49-F238E27FC236}">
                  <a16:creationId xmlns:a16="http://schemas.microsoft.com/office/drawing/2014/main" id="{00000000-0008-0000-0200-00002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200" b="1" i="0" u="none" strike="noStrike" baseline="0">
                  <a:solidFill>
                    <a:srgbClr val="000000"/>
                  </a:solidFill>
                  <a:latin typeface="Calibri"/>
                  <a:ea typeface="Calibri"/>
                  <a:cs typeface="Calibri"/>
                </a:rPr>
                <a:t>Environment</a:t>
              </a:r>
            </a:p>
            <a:p>
              <a:pPr algn="ctr" rtl="0">
                <a:defRPr sz="1000"/>
              </a:pPr>
              <a:r>
                <a:rPr lang="en-US" sz="1200" b="1" i="0" u="none" strike="noStrike" baseline="0">
                  <a:solidFill>
                    <a:srgbClr val="000000"/>
                  </a:solidFill>
                  <a:latin typeface="Calibri"/>
                  <a:ea typeface="Calibri"/>
                  <a:cs typeface="Calibri"/>
                </a:rPr>
                <a:t>Badge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5207000</xdr:colOff>
          <xdr:row>1</xdr:row>
          <xdr:rowOff>88900</xdr:rowOff>
        </xdr:from>
        <xdr:to>
          <xdr:col>4</xdr:col>
          <xdr:colOff>6407150</xdr:colOff>
          <xdr:row>1</xdr:row>
          <xdr:rowOff>546100</xdr:rowOff>
        </xdr:to>
        <xdr:sp macro="" textlink="">
          <xdr:nvSpPr>
            <xdr:cNvPr id="1062" name="Button 38" hidden="1">
              <a:extLst>
                <a:ext uri="{63B3BB69-23CF-44E3-9099-C40C66FF867C}">
                  <a14:compatExt spid="_x0000_s1062"/>
                </a:ext>
                <a:ext uri="{FF2B5EF4-FFF2-40B4-BE49-F238E27FC236}">
                  <a16:creationId xmlns:a16="http://schemas.microsoft.com/office/drawing/2014/main" id="{00000000-0008-0000-0200-00002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200" b="1" i="0" u="none" strike="noStrike" baseline="0">
                  <a:solidFill>
                    <a:srgbClr val="000000"/>
                  </a:solidFill>
                  <a:latin typeface="Calibri"/>
                  <a:ea typeface="Calibri"/>
                  <a:cs typeface="Calibri"/>
                </a:rPr>
                <a:t>Resiliency</a:t>
              </a:r>
            </a:p>
            <a:p>
              <a:pPr algn="ctr" rtl="0">
                <a:defRPr sz="1000"/>
              </a:pPr>
              <a:r>
                <a:rPr lang="en-US" sz="1200" b="1" i="0" u="none" strike="noStrike" baseline="0">
                  <a:solidFill>
                    <a:srgbClr val="000000"/>
                  </a:solidFill>
                  <a:latin typeface="Calibri"/>
                  <a:ea typeface="Calibri"/>
                  <a:cs typeface="Calibri"/>
                </a:rPr>
                <a:t>Badge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3803650</xdr:colOff>
          <xdr:row>1</xdr:row>
          <xdr:rowOff>76200</xdr:rowOff>
        </xdr:from>
        <xdr:to>
          <xdr:col>4</xdr:col>
          <xdr:colOff>5003800</xdr:colOff>
          <xdr:row>1</xdr:row>
          <xdr:rowOff>533400</xdr:rowOff>
        </xdr:to>
        <xdr:sp macro="" textlink="">
          <xdr:nvSpPr>
            <xdr:cNvPr id="1063" name="Button 39" hidden="1">
              <a:extLst>
                <a:ext uri="{63B3BB69-23CF-44E3-9099-C40C66FF867C}">
                  <a14:compatExt spid="_x0000_s1063"/>
                </a:ext>
                <a:ext uri="{FF2B5EF4-FFF2-40B4-BE49-F238E27FC236}">
                  <a16:creationId xmlns:a16="http://schemas.microsoft.com/office/drawing/2014/main" id="{00000000-0008-0000-0200-000027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200" b="1" i="0" u="none" strike="noStrike" baseline="0">
                  <a:solidFill>
                    <a:srgbClr val="000000"/>
                  </a:solidFill>
                  <a:latin typeface="Calibri"/>
                  <a:ea typeface="Calibri"/>
                  <a:cs typeface="Calibri"/>
                </a:rPr>
                <a:t>Performance</a:t>
              </a:r>
            </a:p>
            <a:p>
              <a:pPr algn="ctr" rtl="0">
                <a:defRPr sz="1000"/>
              </a:pPr>
              <a:r>
                <a:rPr lang="en-US" sz="1200" b="1" i="0" u="none" strike="noStrike" baseline="0">
                  <a:solidFill>
                    <a:srgbClr val="000000"/>
                  </a:solidFill>
                  <a:latin typeface="Calibri"/>
                  <a:ea typeface="Calibri"/>
                  <a:cs typeface="Calibri"/>
                </a:rPr>
                <a:t>Badge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882650</xdr:colOff>
          <xdr:row>1</xdr:row>
          <xdr:rowOff>88900</xdr:rowOff>
        </xdr:from>
        <xdr:to>
          <xdr:col>4</xdr:col>
          <xdr:colOff>2082800</xdr:colOff>
          <xdr:row>1</xdr:row>
          <xdr:rowOff>546100</xdr:rowOff>
        </xdr:to>
        <xdr:sp macro="" textlink="">
          <xdr:nvSpPr>
            <xdr:cNvPr id="1064" name="Button 40" hidden="1">
              <a:extLst>
                <a:ext uri="{63B3BB69-23CF-44E3-9099-C40C66FF867C}">
                  <a14:compatExt spid="_x0000_s1064"/>
                </a:ext>
                <a:ext uri="{FF2B5EF4-FFF2-40B4-BE49-F238E27FC236}">
                  <a16:creationId xmlns:a16="http://schemas.microsoft.com/office/drawing/2014/main" id="{00000000-0008-0000-0200-000028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200" b="1" i="0" u="none" strike="noStrike" baseline="0">
                  <a:solidFill>
                    <a:srgbClr val="000000"/>
                  </a:solidFill>
                  <a:latin typeface="Calibri"/>
                  <a:ea typeface="Calibri"/>
                  <a:cs typeface="Calibri"/>
                </a:rPr>
                <a:t>Electrification</a:t>
              </a:r>
            </a:p>
            <a:p>
              <a:pPr algn="ctr" rtl="0">
                <a:defRPr sz="1000"/>
              </a:pPr>
              <a:r>
                <a:rPr lang="en-US" sz="1200" b="1" i="0" u="none" strike="noStrike" baseline="0">
                  <a:solidFill>
                    <a:srgbClr val="000000"/>
                  </a:solidFill>
                  <a:latin typeface="Calibri"/>
                  <a:ea typeface="Calibri"/>
                  <a:cs typeface="Calibri"/>
                </a:rPr>
                <a:t>Badge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482600</xdr:colOff>
          <xdr:row>1</xdr:row>
          <xdr:rowOff>88900</xdr:rowOff>
        </xdr:from>
        <xdr:to>
          <xdr:col>3</xdr:col>
          <xdr:colOff>444500</xdr:colOff>
          <xdr:row>1</xdr:row>
          <xdr:rowOff>546100</xdr:rowOff>
        </xdr:to>
        <xdr:sp macro="" textlink="">
          <xdr:nvSpPr>
            <xdr:cNvPr id="1065" name="Button 41" hidden="1">
              <a:extLst>
                <a:ext uri="{63B3BB69-23CF-44E3-9099-C40C66FF867C}">
                  <a14:compatExt spid="_x0000_s1065"/>
                </a:ext>
                <a:ext uri="{FF2B5EF4-FFF2-40B4-BE49-F238E27FC236}">
                  <a16:creationId xmlns:a16="http://schemas.microsoft.com/office/drawing/2014/main" id="{00000000-0008-0000-0200-000029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200" b="1" i="0" u="none" strike="noStrike" baseline="0">
                  <a:solidFill>
                    <a:srgbClr val="000000"/>
                  </a:solidFill>
                  <a:latin typeface="Calibri"/>
                  <a:ea typeface="Calibri"/>
                  <a:cs typeface="Calibri"/>
                </a:rPr>
                <a:t>Comfort</a:t>
              </a:r>
            </a:p>
            <a:p>
              <a:pPr algn="ctr" rtl="0">
                <a:defRPr sz="1000"/>
              </a:pPr>
              <a:r>
                <a:rPr lang="en-US" sz="1200" b="1" i="0" u="none" strike="noStrike" baseline="0">
                  <a:solidFill>
                    <a:srgbClr val="000000"/>
                  </a:solidFill>
                  <a:latin typeface="Calibri"/>
                  <a:ea typeface="Calibri"/>
                  <a:cs typeface="Calibri"/>
                </a:rPr>
                <a:t> Badge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2305050</xdr:colOff>
          <xdr:row>1</xdr:row>
          <xdr:rowOff>88900</xdr:rowOff>
        </xdr:from>
        <xdr:to>
          <xdr:col>4</xdr:col>
          <xdr:colOff>3505200</xdr:colOff>
          <xdr:row>1</xdr:row>
          <xdr:rowOff>539750</xdr:rowOff>
        </xdr:to>
        <xdr:sp macro="" textlink="">
          <xdr:nvSpPr>
            <xdr:cNvPr id="1066" name="Button 42" hidden="1">
              <a:extLst>
                <a:ext uri="{63B3BB69-23CF-44E3-9099-C40C66FF867C}">
                  <a14:compatExt spid="_x0000_s1066"/>
                </a:ext>
                <a:ext uri="{FF2B5EF4-FFF2-40B4-BE49-F238E27FC236}">
                  <a16:creationId xmlns:a16="http://schemas.microsoft.com/office/drawing/2014/main" id="{00000000-0008-0000-0200-00002A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200" b="1" i="0" u="none" strike="noStrike" baseline="0">
                  <a:solidFill>
                    <a:srgbClr val="000000"/>
                  </a:solidFill>
                  <a:latin typeface="Calibri"/>
                  <a:ea typeface="Calibri"/>
                  <a:cs typeface="Calibri"/>
                </a:rPr>
                <a:t>Health</a:t>
              </a:r>
            </a:p>
            <a:p>
              <a:pPr algn="ctr" rtl="0">
                <a:defRPr sz="1000"/>
              </a:pPr>
              <a:r>
                <a:rPr lang="en-US" sz="1200" b="1" i="0" u="none" strike="noStrike" baseline="0">
                  <a:solidFill>
                    <a:srgbClr val="000000"/>
                  </a:solidFill>
                  <a:latin typeface="Calibri"/>
                  <a:ea typeface="Calibri"/>
                  <a:cs typeface="Calibri"/>
                </a:rPr>
                <a:t>Badge</a:t>
              </a:r>
            </a:p>
          </xdr:txBody>
        </xdr:sp>
        <xdr:clientData fPrintsWithSheet="0"/>
      </xdr:twoCellAnchor>
    </mc:Choice>
    <mc:Fallback/>
  </mc:AlternateContent>
  <xdr:twoCellAnchor editAs="oneCell">
    <xdr:from>
      <xdr:col>0</xdr:col>
      <xdr:colOff>81640</xdr:colOff>
      <xdr:row>0</xdr:row>
      <xdr:rowOff>33023</xdr:rowOff>
    </xdr:from>
    <xdr:to>
      <xdr:col>4</xdr:col>
      <xdr:colOff>335728</xdr:colOff>
      <xdr:row>0</xdr:row>
      <xdr:rowOff>1058636</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1640" y="33023"/>
          <a:ext cx="2558231" cy="1019263"/>
        </a:xfrm>
        <a:prstGeom prst="rect">
          <a:avLst/>
        </a:prstGeom>
      </xdr:spPr>
    </xdr:pic>
    <xdr:clientData/>
  </xdr:twoCellAnchor>
  <xdr:twoCellAnchor>
    <xdr:from>
      <xdr:col>2</xdr:col>
      <xdr:colOff>0</xdr:colOff>
      <xdr:row>95</xdr:row>
      <xdr:rowOff>0</xdr:rowOff>
    </xdr:from>
    <xdr:to>
      <xdr:col>4</xdr:col>
      <xdr:colOff>3594349</xdr:colOff>
      <xdr:row>96</xdr:row>
      <xdr:rowOff>50925</xdr:rowOff>
    </xdr:to>
    <xdr:pic>
      <xdr:nvPicPr>
        <xdr:cNvPr id="7" name="Pictur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4"/>
        <a:stretch>
          <a:fillRect/>
        </a:stretch>
      </xdr:blipFill>
      <xdr:spPr>
        <a:xfrm>
          <a:off x="1022350" y="8851900"/>
          <a:ext cx="4845299" cy="2425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godfrey\Downloads\Beaudry_153%20Woodlawn_ECH_v2_Worksheet_J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s"/>
      <sheetName val="Water Calculations"/>
      <sheetName val="Instructions"/>
      <sheetName val="Project Overview"/>
      <sheetName val="Project Worksheet"/>
      <sheetName val="HERS H20"/>
      <sheetName val="HVAC System Design"/>
      <sheetName val="Mid-Construction"/>
      <sheetName val="Final Visual Inspection"/>
      <sheetName val="Final Diagnostic Testing"/>
      <sheetName val="Final Documentation"/>
    </sheetNames>
    <sheetDataSet>
      <sheetData sheetId="0" refreshError="1"/>
      <sheetData sheetId="1" refreshError="1"/>
      <sheetData sheetId="2" refreshError="1"/>
      <sheetData sheetId="3">
        <row r="14">
          <cell r="J14">
            <v>4125</v>
          </cell>
        </row>
        <row r="18">
          <cell r="J18">
            <v>5</v>
          </cell>
        </row>
      </sheetData>
      <sheetData sheetId="4" refreshError="1"/>
      <sheetData sheetId="5" refreshError="1"/>
      <sheetData sheetId="6"/>
      <sheetData sheetId="7" refreshError="1"/>
      <sheetData sheetId="8" refreshError="1"/>
      <sheetData sheetId="9"/>
      <sheetData sheetId="10"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6.xml"/><Relationship Id="rId18" Type="http://schemas.openxmlformats.org/officeDocument/2006/relationships/ctrlProp" Target="../ctrlProps/ctrlProp21.xml"/><Relationship Id="rId26" Type="http://schemas.openxmlformats.org/officeDocument/2006/relationships/ctrlProp" Target="../ctrlProps/ctrlProp29.xml"/><Relationship Id="rId39" Type="http://schemas.openxmlformats.org/officeDocument/2006/relationships/ctrlProp" Target="../ctrlProps/ctrlProp42.xml"/><Relationship Id="rId21" Type="http://schemas.openxmlformats.org/officeDocument/2006/relationships/ctrlProp" Target="../ctrlProps/ctrlProp24.xml"/><Relationship Id="rId34" Type="http://schemas.openxmlformats.org/officeDocument/2006/relationships/ctrlProp" Target="../ctrlProps/ctrlProp37.xml"/><Relationship Id="rId42" Type="http://schemas.openxmlformats.org/officeDocument/2006/relationships/ctrlProp" Target="../ctrlProps/ctrlProp45.xml"/><Relationship Id="rId7" Type="http://schemas.openxmlformats.org/officeDocument/2006/relationships/ctrlProp" Target="../ctrlProps/ctrlProp10.xml"/><Relationship Id="rId2" Type="http://schemas.openxmlformats.org/officeDocument/2006/relationships/drawing" Target="../drawings/drawing3.xml"/><Relationship Id="rId16" Type="http://schemas.openxmlformats.org/officeDocument/2006/relationships/ctrlProp" Target="../ctrlProps/ctrlProp19.xml"/><Relationship Id="rId20" Type="http://schemas.openxmlformats.org/officeDocument/2006/relationships/ctrlProp" Target="../ctrlProps/ctrlProp23.xml"/><Relationship Id="rId29" Type="http://schemas.openxmlformats.org/officeDocument/2006/relationships/ctrlProp" Target="../ctrlProps/ctrlProp32.xml"/><Relationship Id="rId41" Type="http://schemas.openxmlformats.org/officeDocument/2006/relationships/ctrlProp" Target="../ctrlProps/ctrlProp44.xml"/><Relationship Id="rId1" Type="http://schemas.openxmlformats.org/officeDocument/2006/relationships/printerSettings" Target="../printerSettings/printerSettings3.bin"/><Relationship Id="rId6" Type="http://schemas.openxmlformats.org/officeDocument/2006/relationships/ctrlProp" Target="../ctrlProps/ctrlProp9.xml"/><Relationship Id="rId11" Type="http://schemas.openxmlformats.org/officeDocument/2006/relationships/ctrlProp" Target="../ctrlProps/ctrlProp14.xml"/><Relationship Id="rId24" Type="http://schemas.openxmlformats.org/officeDocument/2006/relationships/ctrlProp" Target="../ctrlProps/ctrlProp27.xml"/><Relationship Id="rId32" Type="http://schemas.openxmlformats.org/officeDocument/2006/relationships/ctrlProp" Target="../ctrlProps/ctrlProp35.xml"/><Relationship Id="rId37" Type="http://schemas.openxmlformats.org/officeDocument/2006/relationships/ctrlProp" Target="../ctrlProps/ctrlProp40.xml"/><Relationship Id="rId40" Type="http://schemas.openxmlformats.org/officeDocument/2006/relationships/ctrlProp" Target="../ctrlProps/ctrlProp43.xml"/><Relationship Id="rId5" Type="http://schemas.openxmlformats.org/officeDocument/2006/relationships/ctrlProp" Target="../ctrlProps/ctrlProp8.xml"/><Relationship Id="rId15" Type="http://schemas.openxmlformats.org/officeDocument/2006/relationships/ctrlProp" Target="../ctrlProps/ctrlProp18.xml"/><Relationship Id="rId23" Type="http://schemas.openxmlformats.org/officeDocument/2006/relationships/ctrlProp" Target="../ctrlProps/ctrlProp26.xml"/><Relationship Id="rId28" Type="http://schemas.openxmlformats.org/officeDocument/2006/relationships/ctrlProp" Target="../ctrlProps/ctrlProp31.xml"/><Relationship Id="rId36" Type="http://schemas.openxmlformats.org/officeDocument/2006/relationships/ctrlProp" Target="../ctrlProps/ctrlProp39.xml"/><Relationship Id="rId10" Type="http://schemas.openxmlformats.org/officeDocument/2006/relationships/ctrlProp" Target="../ctrlProps/ctrlProp13.xml"/><Relationship Id="rId19" Type="http://schemas.openxmlformats.org/officeDocument/2006/relationships/ctrlProp" Target="../ctrlProps/ctrlProp22.xml"/><Relationship Id="rId31" Type="http://schemas.openxmlformats.org/officeDocument/2006/relationships/ctrlProp" Target="../ctrlProps/ctrlProp34.xml"/><Relationship Id="rId4" Type="http://schemas.openxmlformats.org/officeDocument/2006/relationships/ctrlProp" Target="../ctrlProps/ctrlProp7.xml"/><Relationship Id="rId9" Type="http://schemas.openxmlformats.org/officeDocument/2006/relationships/ctrlProp" Target="../ctrlProps/ctrlProp12.xml"/><Relationship Id="rId14" Type="http://schemas.openxmlformats.org/officeDocument/2006/relationships/ctrlProp" Target="../ctrlProps/ctrlProp17.xml"/><Relationship Id="rId22" Type="http://schemas.openxmlformats.org/officeDocument/2006/relationships/ctrlProp" Target="../ctrlProps/ctrlProp25.xml"/><Relationship Id="rId27" Type="http://schemas.openxmlformats.org/officeDocument/2006/relationships/ctrlProp" Target="../ctrlProps/ctrlProp30.xml"/><Relationship Id="rId30" Type="http://schemas.openxmlformats.org/officeDocument/2006/relationships/ctrlProp" Target="../ctrlProps/ctrlProp33.xml"/><Relationship Id="rId35" Type="http://schemas.openxmlformats.org/officeDocument/2006/relationships/ctrlProp" Target="../ctrlProps/ctrlProp38.xml"/><Relationship Id="rId43" Type="http://schemas.openxmlformats.org/officeDocument/2006/relationships/ctrlProp" Target="../ctrlProps/ctrlProp46.xml"/><Relationship Id="rId8" Type="http://schemas.openxmlformats.org/officeDocument/2006/relationships/ctrlProp" Target="../ctrlProps/ctrlProp11.xml"/><Relationship Id="rId3" Type="http://schemas.openxmlformats.org/officeDocument/2006/relationships/vmlDrawing" Target="../drawings/vmlDrawing2.vml"/><Relationship Id="rId12" Type="http://schemas.openxmlformats.org/officeDocument/2006/relationships/ctrlProp" Target="../ctrlProps/ctrlProp15.xml"/><Relationship Id="rId17" Type="http://schemas.openxmlformats.org/officeDocument/2006/relationships/ctrlProp" Target="../ctrlProps/ctrlProp20.xml"/><Relationship Id="rId25" Type="http://schemas.openxmlformats.org/officeDocument/2006/relationships/ctrlProp" Target="../ctrlProps/ctrlProp28.xml"/><Relationship Id="rId33" Type="http://schemas.openxmlformats.org/officeDocument/2006/relationships/ctrlProp" Target="../ctrlProps/ctrlProp36.xml"/><Relationship Id="rId38" Type="http://schemas.openxmlformats.org/officeDocument/2006/relationships/ctrlProp" Target="../ctrlProps/ctrlProp4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D7357-7CF7-405E-93F5-E4035CE6AF8A}">
  <sheetPr codeName="Sheet4"/>
  <dimension ref="B3:J34"/>
  <sheetViews>
    <sheetView showGridLines="0" showRowColHeaders="0" view="pageLayout" zoomScaleNormal="100" workbookViewId="0">
      <selection activeCell="C14" sqref="C14:J14"/>
    </sheetView>
  </sheetViews>
  <sheetFormatPr defaultColWidth="8.81640625" defaultRowHeight="16.5" x14ac:dyDescent="0.45"/>
  <cols>
    <col min="1" max="1" width="5.1796875" style="1" customWidth="1"/>
    <col min="2" max="16384" width="8.81640625" style="1"/>
  </cols>
  <sheetData>
    <row r="3" spans="2:10" ht="25" x14ac:dyDescent="0.7">
      <c r="E3" s="422" t="s">
        <v>551</v>
      </c>
      <c r="F3" s="422"/>
      <c r="G3" s="422"/>
      <c r="H3" s="422"/>
      <c r="I3" s="422"/>
      <c r="J3" s="422"/>
    </row>
    <row r="6" spans="2:10" ht="33" customHeight="1" x14ac:dyDescent="0.45">
      <c r="B6" s="423" t="s">
        <v>560</v>
      </c>
      <c r="C6" s="423"/>
      <c r="D6" s="423"/>
      <c r="E6" s="423"/>
      <c r="F6" s="423"/>
      <c r="G6" s="423"/>
      <c r="H6" s="423"/>
      <c r="I6" s="423"/>
      <c r="J6" s="423"/>
    </row>
    <row r="8" spans="2:10" ht="50" customHeight="1" x14ac:dyDescent="0.45">
      <c r="B8" s="423" t="s">
        <v>561</v>
      </c>
      <c r="C8" s="423"/>
      <c r="D8" s="423"/>
      <c r="E8" s="423"/>
      <c r="F8" s="423"/>
      <c r="G8" s="423"/>
      <c r="H8" s="423"/>
      <c r="I8" s="423"/>
      <c r="J8" s="423"/>
    </row>
    <row r="10" spans="2:10" x14ac:dyDescent="0.45">
      <c r="B10" s="1" t="s">
        <v>552</v>
      </c>
    </row>
    <row r="12" spans="2:10" ht="48.5" customHeight="1" x14ac:dyDescent="0.45">
      <c r="B12" s="349" t="s">
        <v>553</v>
      </c>
      <c r="C12" s="423" t="s">
        <v>562</v>
      </c>
      <c r="D12" s="423"/>
      <c r="E12" s="423"/>
      <c r="F12" s="423"/>
      <c r="G12" s="423"/>
      <c r="H12" s="423"/>
      <c r="I12" s="423"/>
      <c r="J12" s="423"/>
    </row>
    <row r="14" spans="2:10" ht="67" customHeight="1" x14ac:dyDescent="0.45">
      <c r="B14" s="349" t="s">
        <v>553</v>
      </c>
      <c r="C14" s="421" t="s">
        <v>563</v>
      </c>
      <c r="D14" s="421"/>
      <c r="E14" s="421"/>
      <c r="F14" s="421"/>
      <c r="G14" s="421"/>
      <c r="H14" s="421"/>
      <c r="I14" s="421"/>
      <c r="J14" s="421"/>
    </row>
    <row r="16" spans="2:10" ht="68.5" customHeight="1" x14ac:dyDescent="0.45">
      <c r="B16" s="349" t="s">
        <v>553</v>
      </c>
      <c r="C16" s="423" t="s">
        <v>564</v>
      </c>
      <c r="D16" s="423"/>
      <c r="E16" s="423"/>
      <c r="F16" s="423"/>
      <c r="G16" s="423"/>
      <c r="H16" s="423"/>
      <c r="I16" s="423"/>
      <c r="J16" s="423"/>
    </row>
    <row r="18" spans="2:10" ht="38" customHeight="1" x14ac:dyDescent="0.45">
      <c r="B18" s="349" t="s">
        <v>553</v>
      </c>
      <c r="C18" s="423" t="s">
        <v>554</v>
      </c>
      <c r="D18" s="423"/>
      <c r="E18" s="423"/>
      <c r="F18" s="423"/>
      <c r="G18" s="423"/>
      <c r="H18" s="423"/>
      <c r="I18" s="423"/>
      <c r="J18" s="423"/>
    </row>
    <row r="20" spans="2:10" x14ac:dyDescent="0.45">
      <c r="B20" s="347" t="s">
        <v>553</v>
      </c>
      <c r="C20" s="1" t="s">
        <v>555</v>
      </c>
    </row>
    <row r="22" spans="2:10" ht="53.5" customHeight="1" x14ac:dyDescent="0.45">
      <c r="C22" s="351" t="s">
        <v>556</v>
      </c>
      <c r="D22" s="421" t="s">
        <v>565</v>
      </c>
      <c r="E22" s="421"/>
      <c r="F22" s="421"/>
      <c r="G22" s="421"/>
      <c r="H22" s="421"/>
      <c r="I22" s="421"/>
      <c r="J22" s="421"/>
    </row>
    <row r="23" spans="2:10" x14ac:dyDescent="0.45">
      <c r="C23" s="5"/>
    </row>
    <row r="24" spans="2:10" ht="72.5" customHeight="1" x14ac:dyDescent="0.45">
      <c r="C24" s="350" t="s">
        <v>557</v>
      </c>
      <c r="D24" s="423" t="s">
        <v>566</v>
      </c>
      <c r="E24" s="423"/>
      <c r="F24" s="423"/>
      <c r="G24" s="423"/>
      <c r="H24" s="423"/>
      <c r="I24" s="423"/>
      <c r="J24" s="423"/>
    </row>
    <row r="25" spans="2:10" x14ac:dyDescent="0.45">
      <c r="C25" s="5"/>
    </row>
    <row r="26" spans="2:10" ht="35.5" customHeight="1" x14ac:dyDescent="0.45">
      <c r="C26" s="348" t="s">
        <v>558</v>
      </c>
      <c r="D26" s="423" t="s">
        <v>567</v>
      </c>
      <c r="E26" s="423"/>
      <c r="F26" s="423"/>
      <c r="G26" s="423"/>
      <c r="H26" s="423"/>
      <c r="I26" s="423"/>
      <c r="J26" s="423"/>
    </row>
    <row r="27" spans="2:10" x14ac:dyDescent="0.45">
      <c r="D27" s="5"/>
    </row>
    <row r="28" spans="2:10" ht="64" customHeight="1" x14ac:dyDescent="0.45">
      <c r="C28" s="352" t="s">
        <v>568</v>
      </c>
      <c r="D28" s="423" t="s">
        <v>569</v>
      </c>
      <c r="E28" s="423"/>
      <c r="F28" s="423"/>
      <c r="G28" s="423"/>
      <c r="H28" s="423"/>
      <c r="I28" s="423"/>
      <c r="J28" s="423"/>
    </row>
    <row r="30" spans="2:10" ht="40" customHeight="1" x14ac:dyDescent="0.45">
      <c r="C30" s="424" t="s">
        <v>559</v>
      </c>
      <c r="D30" s="424"/>
      <c r="E30" s="424"/>
      <c r="F30" s="424"/>
      <c r="G30" s="424"/>
      <c r="H30" s="424"/>
      <c r="I30" s="424"/>
      <c r="J30" s="424"/>
    </row>
    <row r="32" spans="2:10" ht="84.5" customHeight="1" x14ac:dyDescent="0.45">
      <c r="B32" s="349" t="s">
        <v>553</v>
      </c>
      <c r="C32" s="423" t="s">
        <v>570</v>
      </c>
      <c r="D32" s="423"/>
      <c r="E32" s="423"/>
      <c r="F32" s="423"/>
      <c r="G32" s="423"/>
      <c r="H32" s="423"/>
      <c r="I32" s="423"/>
      <c r="J32" s="423"/>
    </row>
    <row r="34" spans="2:10" ht="172" customHeight="1" x14ac:dyDescent="0.45">
      <c r="B34" s="349" t="s">
        <v>553</v>
      </c>
      <c r="C34" s="421" t="s">
        <v>571</v>
      </c>
      <c r="D34" s="421"/>
      <c r="E34" s="421"/>
      <c r="F34" s="421"/>
      <c r="G34" s="421"/>
      <c r="H34" s="421"/>
      <c r="I34" s="421"/>
      <c r="J34" s="421"/>
    </row>
  </sheetData>
  <sheetProtection algorithmName="SHA-512" hashValue="CMb09tIqxt3igmAZP68RhJ4qRdy7hSSpkoYfLoRVEjy6ndmdPVQpX2Cc4wa5XQaI3i/ELnjRBTaKekoCoetI9g==" saltValue="1MFTU2eM19F5QzJF3Aqoew==" spinCount="100000" sheet="1" objects="1" scenarios="1" selectLockedCells="1"/>
  <mergeCells count="14">
    <mergeCell ref="C34:J34"/>
    <mergeCell ref="E3:J3"/>
    <mergeCell ref="D22:J22"/>
    <mergeCell ref="D24:J24"/>
    <mergeCell ref="D26:J26"/>
    <mergeCell ref="D28:J28"/>
    <mergeCell ref="C30:J30"/>
    <mergeCell ref="C32:J32"/>
    <mergeCell ref="B6:J6"/>
    <mergeCell ref="B8:J8"/>
    <mergeCell ref="C12:J12"/>
    <mergeCell ref="C14:J14"/>
    <mergeCell ref="C16:J16"/>
    <mergeCell ref="C18:J18"/>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93F36-9927-4FA0-B4A1-285AE25C0AAF}">
  <sheetPr codeName="Sheet8"/>
  <dimension ref="A1:K74"/>
  <sheetViews>
    <sheetView showGridLines="0" showRowColHeaders="0" showRuler="0" view="pageLayout" topLeftCell="A29" zoomScale="112" zoomScaleNormal="100" zoomScaleSheetLayoutView="132" zoomScalePageLayoutView="112" workbookViewId="0">
      <selection activeCell="I18" sqref="I18:K18"/>
    </sheetView>
  </sheetViews>
  <sheetFormatPr defaultColWidth="8.54296875" defaultRowHeight="14.5" x14ac:dyDescent="0.35"/>
  <cols>
    <col min="2" max="2" width="10.453125" customWidth="1"/>
    <col min="4" max="4" width="6.08984375" customWidth="1"/>
    <col min="6" max="6" width="3.54296875" customWidth="1"/>
  </cols>
  <sheetData>
    <row r="1" spans="1:11" ht="15" thickBot="1" x14ac:dyDescent="0.4">
      <c r="B1" s="329"/>
    </row>
    <row r="2" spans="1:11" x14ac:dyDescent="0.35">
      <c r="A2" s="441"/>
      <c r="B2" s="442"/>
      <c r="C2" s="447" t="s">
        <v>529</v>
      </c>
      <c r="D2" s="447"/>
      <c r="E2" s="447"/>
      <c r="F2" s="447"/>
      <c r="G2" s="447"/>
      <c r="H2" s="447"/>
      <c r="I2" s="447"/>
      <c r="J2" s="447"/>
      <c r="K2" s="448"/>
    </row>
    <row r="3" spans="1:11" x14ac:dyDescent="0.35">
      <c r="A3" s="443"/>
      <c r="B3" s="444"/>
      <c r="C3" s="449"/>
      <c r="D3" s="449"/>
      <c r="E3" s="449"/>
      <c r="F3" s="449"/>
      <c r="G3" s="449"/>
      <c r="H3" s="449"/>
      <c r="I3" s="449"/>
      <c r="J3" s="449"/>
      <c r="K3" s="450"/>
    </row>
    <row r="4" spans="1:11" x14ac:dyDescent="0.35">
      <c r="A4" s="443"/>
      <c r="B4" s="444"/>
      <c r="C4" s="451" t="s">
        <v>327</v>
      </c>
      <c r="D4" s="451"/>
      <c r="E4" s="451"/>
      <c r="F4" s="451"/>
      <c r="G4" s="451"/>
      <c r="H4" s="451"/>
      <c r="I4" s="451"/>
      <c r="J4" s="451"/>
      <c r="K4" s="452"/>
    </row>
    <row r="5" spans="1:11" x14ac:dyDescent="0.35">
      <c r="A5" s="443"/>
      <c r="B5" s="444"/>
      <c r="C5" s="451"/>
      <c r="D5" s="451"/>
      <c r="E5" s="451"/>
      <c r="F5" s="451"/>
      <c r="G5" s="451"/>
      <c r="H5" s="451"/>
      <c r="I5" s="451"/>
      <c r="J5" s="451"/>
      <c r="K5" s="452"/>
    </row>
    <row r="6" spans="1:11" ht="15" thickBot="1" x14ac:dyDescent="0.4">
      <c r="A6" s="445"/>
      <c r="B6" s="446"/>
      <c r="C6" s="453"/>
      <c r="D6" s="453"/>
      <c r="E6" s="453"/>
      <c r="F6" s="453"/>
      <c r="G6" s="453"/>
      <c r="H6" s="453"/>
      <c r="I6" s="453"/>
      <c r="J6" s="453"/>
      <c r="K6" s="454"/>
    </row>
    <row r="7" spans="1:11" x14ac:dyDescent="0.35">
      <c r="B7" s="329"/>
    </row>
    <row r="8" spans="1:11" x14ac:dyDescent="0.35">
      <c r="A8" s="455" t="s">
        <v>328</v>
      </c>
      <c r="B8" s="455"/>
      <c r="C8" s="456"/>
      <c r="D8" s="456"/>
      <c r="E8" s="456"/>
      <c r="G8" s="457" t="s">
        <v>329</v>
      </c>
      <c r="H8" s="457"/>
      <c r="I8" s="439" t="s">
        <v>549</v>
      </c>
      <c r="J8" s="439"/>
      <c r="K8" s="439"/>
    </row>
    <row r="9" spans="1:11" x14ac:dyDescent="0.35">
      <c r="A9" s="455"/>
      <c r="B9" s="455"/>
      <c r="C9" s="456"/>
      <c r="D9" s="456"/>
      <c r="E9" s="456"/>
      <c r="G9" s="457"/>
      <c r="H9" s="457"/>
      <c r="I9" s="439" t="s">
        <v>330</v>
      </c>
      <c r="J9" s="439"/>
      <c r="K9" s="328" t="s">
        <v>331</v>
      </c>
    </row>
    <row r="10" spans="1:11" x14ac:dyDescent="0.35">
      <c r="A10" s="438" t="s">
        <v>550</v>
      </c>
      <c r="B10" s="438"/>
      <c r="C10" s="439"/>
      <c r="D10" s="439"/>
      <c r="E10" s="439"/>
      <c r="G10" s="438" t="s">
        <v>332</v>
      </c>
      <c r="H10" s="438"/>
      <c r="I10" s="439" t="s">
        <v>333</v>
      </c>
      <c r="J10" s="439"/>
      <c r="K10" s="439"/>
    </row>
    <row r="11" spans="1:11" x14ac:dyDescent="0.35">
      <c r="A11" s="438" t="s">
        <v>334</v>
      </c>
      <c r="B11" s="438"/>
      <c r="C11" s="439" t="s">
        <v>335</v>
      </c>
      <c r="D11" s="439"/>
      <c r="E11" s="439"/>
    </row>
    <row r="12" spans="1:11" x14ac:dyDescent="0.35">
      <c r="A12" s="438" t="s">
        <v>336</v>
      </c>
      <c r="B12" s="438"/>
      <c r="C12" s="439"/>
      <c r="D12" s="439"/>
      <c r="E12" s="439"/>
    </row>
    <row r="13" spans="1:11" x14ac:dyDescent="0.35">
      <c r="B13" s="329"/>
      <c r="I13" s="440" t="s">
        <v>337</v>
      </c>
      <c r="J13" s="440"/>
      <c r="K13" s="440"/>
    </row>
    <row r="14" spans="1:11" x14ac:dyDescent="0.35">
      <c r="B14" s="329"/>
      <c r="C14" s="440" t="s">
        <v>338</v>
      </c>
      <c r="D14" s="440"/>
      <c r="E14" s="440"/>
      <c r="G14" s="438" t="s">
        <v>339</v>
      </c>
      <c r="H14" s="438"/>
      <c r="I14" s="439"/>
      <c r="J14" s="439"/>
      <c r="K14" s="439"/>
    </row>
    <row r="15" spans="1:11" x14ac:dyDescent="0.35">
      <c r="A15" s="438" t="s">
        <v>340</v>
      </c>
      <c r="B15" s="438"/>
      <c r="C15" s="439"/>
      <c r="D15" s="439"/>
      <c r="E15" s="439"/>
      <c r="G15" s="438" t="s">
        <v>341</v>
      </c>
      <c r="H15" s="438"/>
      <c r="I15" s="439"/>
      <c r="J15" s="439"/>
      <c r="K15" s="439"/>
    </row>
    <row r="16" spans="1:11" x14ac:dyDescent="0.35">
      <c r="A16" s="438" t="s">
        <v>342</v>
      </c>
      <c r="B16" s="438"/>
      <c r="C16" s="439"/>
      <c r="D16" s="439"/>
      <c r="E16" s="439"/>
      <c r="G16" s="438" t="s">
        <v>343</v>
      </c>
      <c r="H16" s="438"/>
      <c r="I16" s="439"/>
      <c r="J16" s="439"/>
      <c r="K16" s="439"/>
    </row>
    <row r="17" spans="1:11" x14ac:dyDescent="0.35">
      <c r="A17" s="438" t="s">
        <v>344</v>
      </c>
      <c r="B17" s="438"/>
      <c r="C17" s="439"/>
      <c r="D17" s="439"/>
      <c r="E17" s="439"/>
      <c r="G17" s="438" t="s">
        <v>345</v>
      </c>
      <c r="H17" s="438"/>
      <c r="I17" s="439"/>
      <c r="J17" s="439"/>
      <c r="K17" s="439"/>
    </row>
    <row r="18" spans="1:11" x14ac:dyDescent="0.35">
      <c r="A18" s="438" t="s">
        <v>346</v>
      </c>
      <c r="B18" s="438"/>
      <c r="C18" s="439"/>
      <c r="D18" s="439"/>
      <c r="E18" s="439"/>
      <c r="G18" s="438" t="s">
        <v>347</v>
      </c>
      <c r="H18" s="438"/>
      <c r="I18" s="439"/>
      <c r="J18" s="439"/>
      <c r="K18" s="439"/>
    </row>
    <row r="19" spans="1:11" ht="15" thickBot="1" x14ac:dyDescent="0.4">
      <c r="B19" s="329"/>
    </row>
    <row r="20" spans="1:11" ht="14.5" customHeight="1" x14ac:dyDescent="0.35">
      <c r="B20" s="432" t="s">
        <v>348</v>
      </c>
      <c r="C20" s="433"/>
      <c r="D20" s="433"/>
      <c r="E20" s="433"/>
      <c r="F20" s="433"/>
      <c r="G20" s="434"/>
      <c r="H20" s="330"/>
      <c r="I20" s="330"/>
      <c r="J20" s="330"/>
    </row>
    <row r="21" spans="1:11" ht="14.5" customHeight="1" x14ac:dyDescent="0.35">
      <c r="B21" s="435"/>
      <c r="C21" s="436"/>
      <c r="D21" s="436"/>
      <c r="E21" s="436"/>
      <c r="F21" s="436"/>
      <c r="G21" s="437"/>
      <c r="H21" s="330"/>
      <c r="I21" s="330"/>
      <c r="J21" s="330"/>
    </row>
    <row r="22" spans="1:11" x14ac:dyDescent="0.35">
      <c r="B22" s="331"/>
      <c r="G22" s="332"/>
    </row>
    <row r="23" spans="1:11" ht="21.5" customHeight="1" x14ac:dyDescent="0.35">
      <c r="B23" s="331"/>
      <c r="C23" s="346"/>
      <c r="D23" s="430" t="s">
        <v>523</v>
      </c>
      <c r="E23" s="430"/>
      <c r="F23" s="431"/>
      <c r="G23" s="333"/>
      <c r="J23" s="334"/>
    </row>
    <row r="24" spans="1:11" ht="7.25" customHeight="1" x14ac:dyDescent="0.35">
      <c r="B24" s="331"/>
      <c r="E24" s="6"/>
      <c r="G24" s="332"/>
    </row>
    <row r="25" spans="1:11" ht="21.5" customHeight="1" x14ac:dyDescent="0.35">
      <c r="B25" s="331"/>
      <c r="C25" s="346"/>
      <c r="D25" s="335" t="s">
        <v>524</v>
      </c>
      <c r="E25" s="335"/>
      <c r="F25" s="336"/>
      <c r="G25" s="333"/>
    </row>
    <row r="26" spans="1:11" ht="7.25" customHeight="1" x14ac:dyDescent="0.35">
      <c r="B26" s="331"/>
      <c r="E26" s="6"/>
      <c r="G26" s="332"/>
    </row>
    <row r="27" spans="1:11" ht="21.5" customHeight="1" x14ac:dyDescent="0.35">
      <c r="B27" s="331"/>
      <c r="C27" s="346"/>
      <c r="D27" s="335" t="s">
        <v>525</v>
      </c>
      <c r="E27" s="335"/>
      <c r="F27" s="337"/>
      <c r="G27" s="332"/>
    </row>
    <row r="28" spans="1:11" ht="7.25" customHeight="1" x14ac:dyDescent="0.35">
      <c r="B28" s="331"/>
      <c r="D28" s="6"/>
      <c r="E28" s="6"/>
      <c r="G28" s="332"/>
    </row>
    <row r="29" spans="1:11" ht="21.5" customHeight="1" x14ac:dyDescent="0.35">
      <c r="B29" s="331"/>
      <c r="C29" s="346"/>
      <c r="D29" s="430" t="s">
        <v>526</v>
      </c>
      <c r="E29" s="430"/>
      <c r="F29" s="431"/>
      <c r="G29" s="332"/>
    </row>
    <row r="30" spans="1:11" ht="7.25" customHeight="1" x14ac:dyDescent="0.35">
      <c r="B30" s="331"/>
      <c r="D30" s="6"/>
      <c r="G30" s="332"/>
    </row>
    <row r="31" spans="1:11" ht="21.5" customHeight="1" x14ac:dyDescent="0.35">
      <c r="B31" s="331"/>
      <c r="C31" s="346"/>
      <c r="D31" s="335" t="s">
        <v>527</v>
      </c>
      <c r="E31" s="338"/>
      <c r="F31" s="337"/>
      <c r="G31" s="332"/>
    </row>
    <row r="32" spans="1:11" ht="7.25" customHeight="1" x14ac:dyDescent="0.35">
      <c r="B32" s="331"/>
      <c r="D32" s="6"/>
      <c r="G32" s="332"/>
    </row>
    <row r="33" spans="1:11" ht="21.5" customHeight="1" x14ac:dyDescent="0.35">
      <c r="B33" s="331"/>
      <c r="C33" s="346"/>
      <c r="D33" s="430" t="s">
        <v>528</v>
      </c>
      <c r="E33" s="430"/>
      <c r="F33" s="431"/>
      <c r="G33" s="332"/>
    </row>
    <row r="34" spans="1:11" ht="15" thickBot="1" x14ac:dyDescent="0.4">
      <c r="B34" s="339"/>
      <c r="C34" s="340"/>
      <c r="D34" s="340"/>
      <c r="E34" s="340"/>
      <c r="F34" s="340"/>
      <c r="G34" s="341"/>
    </row>
    <row r="35" spans="1:11" x14ac:dyDescent="0.35">
      <c r="B35" s="329"/>
    </row>
    <row r="47" spans="1:11" ht="30" customHeight="1" x14ac:dyDescent="0.35">
      <c r="A47" s="428" t="s">
        <v>533</v>
      </c>
      <c r="B47" s="428"/>
      <c r="C47" s="428"/>
      <c r="D47" s="428"/>
      <c r="E47" s="428"/>
      <c r="F47" s="428"/>
      <c r="G47" s="428"/>
      <c r="H47" s="428"/>
      <c r="I47" s="428"/>
      <c r="J47" s="428"/>
      <c r="K47" s="428"/>
    </row>
    <row r="48" spans="1:11" ht="7.25" customHeight="1" x14ac:dyDescent="0.35">
      <c r="A48" s="342"/>
      <c r="B48" s="342"/>
      <c r="C48" s="342"/>
      <c r="D48" s="342"/>
      <c r="E48" s="342"/>
      <c r="F48" s="342"/>
      <c r="G48" s="342"/>
      <c r="H48" s="342"/>
      <c r="I48" s="342"/>
      <c r="J48" s="342"/>
      <c r="K48" s="342"/>
    </row>
    <row r="49" spans="1:11" ht="40" customHeight="1" x14ac:dyDescent="0.35">
      <c r="A49" s="428" t="s">
        <v>534</v>
      </c>
      <c r="B49" s="428"/>
      <c r="C49" s="428"/>
      <c r="D49" s="428"/>
      <c r="E49" s="428"/>
      <c r="F49" s="428"/>
      <c r="G49" s="428"/>
      <c r="H49" s="428"/>
      <c r="I49" s="428"/>
      <c r="J49" s="428"/>
      <c r="K49" s="428"/>
    </row>
    <row r="50" spans="1:11" ht="7.25" customHeight="1" x14ac:dyDescent="0.35">
      <c r="A50" s="342"/>
      <c r="B50" s="342"/>
      <c r="C50" s="342"/>
      <c r="D50" s="342"/>
      <c r="E50" s="342"/>
      <c r="F50" s="342"/>
      <c r="G50" s="342"/>
      <c r="H50" s="342"/>
      <c r="I50" s="342"/>
      <c r="J50" s="342"/>
      <c r="K50" s="342"/>
    </row>
    <row r="51" spans="1:11" x14ac:dyDescent="0.35">
      <c r="A51" s="342" t="s">
        <v>530</v>
      </c>
      <c r="B51" s="342"/>
      <c r="C51" s="342"/>
      <c r="D51" s="342"/>
      <c r="E51" s="342"/>
      <c r="F51" s="342"/>
      <c r="G51" s="342"/>
      <c r="H51" s="342"/>
      <c r="I51" s="342"/>
      <c r="J51" s="342"/>
      <c r="K51" s="342"/>
    </row>
    <row r="52" spans="1:11" ht="12.5" customHeight="1" x14ac:dyDescent="0.35">
      <c r="A52" s="429" t="s">
        <v>535</v>
      </c>
      <c r="B52" s="429"/>
      <c r="C52" s="429"/>
      <c r="D52" s="429"/>
      <c r="E52" s="429"/>
      <c r="F52" s="429"/>
      <c r="G52" s="429"/>
      <c r="H52" s="429"/>
      <c r="I52" s="429"/>
      <c r="J52" s="429"/>
      <c r="K52" s="429"/>
    </row>
    <row r="53" spans="1:11" ht="29" customHeight="1" x14ac:dyDescent="0.35">
      <c r="A53" s="428" t="s">
        <v>536</v>
      </c>
      <c r="B53" s="428"/>
      <c r="C53" s="428"/>
      <c r="D53" s="428"/>
      <c r="E53" s="428"/>
      <c r="F53" s="428"/>
      <c r="G53" s="428"/>
      <c r="H53" s="428"/>
      <c r="I53" s="428"/>
      <c r="J53" s="428"/>
      <c r="K53" s="428"/>
    </row>
    <row r="54" spans="1:11" ht="14" customHeight="1" x14ac:dyDescent="0.35">
      <c r="A54" s="428" t="s">
        <v>548</v>
      </c>
      <c r="B54" s="428"/>
      <c r="C54" s="428"/>
      <c r="D54" s="428"/>
      <c r="E54" s="428"/>
      <c r="F54" s="428"/>
      <c r="G54" s="428"/>
      <c r="H54" s="428"/>
      <c r="I54" s="428"/>
      <c r="J54" s="428"/>
      <c r="K54" s="428"/>
    </row>
    <row r="55" spans="1:11" ht="43.5" customHeight="1" x14ac:dyDescent="0.35">
      <c r="A55" s="428" t="s">
        <v>537</v>
      </c>
      <c r="B55" s="428"/>
      <c r="C55" s="428"/>
      <c r="D55" s="428"/>
      <c r="E55" s="428"/>
      <c r="F55" s="428"/>
      <c r="G55" s="428"/>
      <c r="H55" s="428"/>
      <c r="I55" s="428"/>
      <c r="J55" s="428"/>
      <c r="K55" s="428"/>
    </row>
    <row r="56" spans="1:11" ht="7.25" customHeight="1" x14ac:dyDescent="0.35">
      <c r="A56" s="342"/>
      <c r="B56" s="342"/>
      <c r="C56" s="342"/>
      <c r="D56" s="342"/>
      <c r="E56" s="342"/>
      <c r="F56" s="342"/>
      <c r="G56" s="342"/>
      <c r="H56" s="342"/>
      <c r="I56" s="342"/>
      <c r="J56" s="342"/>
      <c r="K56" s="342"/>
    </row>
    <row r="57" spans="1:11" ht="26.5" customHeight="1" x14ac:dyDescent="0.35">
      <c r="A57" s="428" t="s">
        <v>538</v>
      </c>
      <c r="B57" s="428"/>
      <c r="C57" s="428"/>
      <c r="D57" s="428"/>
      <c r="E57" s="428"/>
      <c r="F57" s="428"/>
      <c r="G57" s="428"/>
      <c r="H57" s="428"/>
      <c r="I57" s="428"/>
      <c r="J57" s="428"/>
      <c r="K57" s="428"/>
    </row>
    <row r="58" spans="1:11" x14ac:dyDescent="0.35">
      <c r="A58" s="342" t="s">
        <v>531</v>
      </c>
      <c r="B58" s="342"/>
      <c r="C58" s="342"/>
      <c r="D58" s="342"/>
      <c r="E58" s="342"/>
      <c r="F58" s="342"/>
      <c r="G58" s="342"/>
      <c r="H58" s="342"/>
      <c r="I58" s="342"/>
      <c r="J58" s="342"/>
      <c r="K58" s="342"/>
    </row>
    <row r="59" spans="1:11" x14ac:dyDescent="0.35">
      <c r="A59" s="428" t="s">
        <v>532</v>
      </c>
      <c r="B59" s="428"/>
      <c r="C59" s="428"/>
      <c r="D59" s="428"/>
      <c r="E59" s="428"/>
      <c r="F59" s="428"/>
      <c r="G59" s="428"/>
      <c r="H59" s="428"/>
      <c r="I59" s="428"/>
      <c r="J59" s="428"/>
      <c r="K59" s="428"/>
    </row>
    <row r="60" spans="1:11" ht="29" customHeight="1" x14ac:dyDescent="0.35">
      <c r="A60" s="428" t="s">
        <v>539</v>
      </c>
      <c r="B60" s="428"/>
      <c r="C60" s="428"/>
      <c r="D60" s="428"/>
      <c r="E60" s="428"/>
      <c r="F60" s="428"/>
      <c r="G60" s="428"/>
      <c r="H60" s="428"/>
      <c r="I60" s="428"/>
      <c r="J60" s="428"/>
      <c r="K60" s="428"/>
    </row>
    <row r="61" spans="1:11" ht="7.25" customHeight="1" x14ac:dyDescent="0.35">
      <c r="A61" s="342"/>
      <c r="B61" s="342"/>
      <c r="C61" s="342"/>
      <c r="D61" s="342"/>
      <c r="E61" s="342"/>
      <c r="F61" s="342"/>
      <c r="G61" s="342"/>
      <c r="H61" s="342"/>
      <c r="I61" s="342"/>
      <c r="J61" s="342"/>
      <c r="K61" s="342"/>
    </row>
    <row r="62" spans="1:11" ht="39.5" customHeight="1" x14ac:dyDescent="0.35">
      <c r="A62" s="428" t="s">
        <v>540</v>
      </c>
      <c r="B62" s="428"/>
      <c r="C62" s="428"/>
      <c r="D62" s="428"/>
      <c r="E62" s="428"/>
      <c r="F62" s="428"/>
      <c r="G62" s="428"/>
      <c r="H62" s="428"/>
      <c r="I62" s="428"/>
      <c r="J62" s="428"/>
      <c r="K62" s="428"/>
    </row>
    <row r="63" spans="1:11" ht="7.25" customHeight="1" x14ac:dyDescent="0.35">
      <c r="A63" s="342"/>
      <c r="B63" s="342"/>
      <c r="C63" s="342"/>
      <c r="D63" s="342"/>
      <c r="E63" s="342"/>
      <c r="F63" s="342"/>
      <c r="G63" s="342"/>
      <c r="H63" s="342"/>
      <c r="I63" s="342"/>
      <c r="J63" s="342"/>
      <c r="K63" s="342"/>
    </row>
    <row r="64" spans="1:11" ht="28" customHeight="1" x14ac:dyDescent="0.35">
      <c r="A64" s="428" t="s">
        <v>541</v>
      </c>
      <c r="B64" s="428"/>
      <c r="C64" s="428"/>
      <c r="D64" s="428"/>
      <c r="E64" s="428"/>
      <c r="F64" s="428"/>
      <c r="G64" s="428"/>
      <c r="H64" s="428"/>
      <c r="I64" s="428"/>
      <c r="J64" s="428"/>
      <c r="K64" s="428"/>
    </row>
    <row r="65" spans="1:11" ht="7.25" customHeight="1" x14ac:dyDescent="0.35">
      <c r="A65" s="342"/>
      <c r="B65" s="342"/>
      <c r="C65" s="342"/>
      <c r="D65" s="342"/>
      <c r="E65" s="342"/>
      <c r="F65" s="342"/>
      <c r="G65" s="342"/>
      <c r="H65" s="342"/>
      <c r="I65" s="342"/>
      <c r="J65" s="342"/>
      <c r="K65" s="342"/>
    </row>
    <row r="66" spans="1:11" ht="41.5" customHeight="1" x14ac:dyDescent="0.35">
      <c r="A66" s="428" t="s">
        <v>542</v>
      </c>
      <c r="B66" s="428"/>
      <c r="C66" s="428"/>
      <c r="D66" s="428"/>
      <c r="E66" s="428"/>
      <c r="F66" s="428"/>
      <c r="G66" s="428"/>
      <c r="H66" s="428"/>
      <c r="I66" s="428"/>
      <c r="J66" s="428"/>
      <c r="K66" s="428"/>
    </row>
    <row r="67" spans="1:11" x14ac:dyDescent="0.35">
      <c r="A67" s="342"/>
      <c r="B67" s="342"/>
      <c r="C67" s="342"/>
      <c r="D67" s="342"/>
      <c r="E67" s="342"/>
      <c r="F67" s="342"/>
      <c r="G67" s="342"/>
      <c r="H67" s="342"/>
      <c r="I67" s="342"/>
      <c r="J67" s="342"/>
      <c r="K67" s="342"/>
    </row>
    <row r="68" spans="1:11" ht="32.5" customHeight="1" x14ac:dyDescent="0.35">
      <c r="A68" s="426" t="s">
        <v>547</v>
      </c>
      <c r="B68" s="426"/>
      <c r="C68" s="426"/>
      <c r="D68" s="426"/>
      <c r="E68" s="426"/>
      <c r="F68" s="426"/>
      <c r="G68" s="426"/>
      <c r="H68" s="426"/>
      <c r="I68" s="426"/>
      <c r="J68" s="426"/>
      <c r="K68" s="426"/>
    </row>
    <row r="69" spans="1:11" ht="50.4" customHeight="1" x14ac:dyDescent="0.35">
      <c r="A69" s="425"/>
      <c r="B69" s="425"/>
      <c r="C69" s="425"/>
      <c r="D69" s="425"/>
      <c r="E69" s="425"/>
      <c r="F69" s="343"/>
      <c r="G69" s="427"/>
      <c r="H69" s="427"/>
      <c r="I69" s="427"/>
      <c r="J69" s="427"/>
      <c r="K69" s="427"/>
    </row>
    <row r="70" spans="1:11" x14ac:dyDescent="0.35">
      <c r="A70" s="343" t="s">
        <v>543</v>
      </c>
      <c r="B70" s="344"/>
      <c r="C70" s="344"/>
      <c r="D70" s="344"/>
      <c r="E70" s="344"/>
      <c r="F70" s="343"/>
      <c r="G70" s="344" t="s">
        <v>544</v>
      </c>
      <c r="H70" s="344"/>
      <c r="I70" s="344"/>
      <c r="J70" s="344"/>
      <c r="K70" s="344"/>
    </row>
    <row r="71" spans="1:11" ht="50.4" customHeight="1" x14ac:dyDescent="0.35">
      <c r="A71" s="425"/>
      <c r="B71" s="425"/>
      <c r="C71" s="425"/>
      <c r="D71" s="425"/>
      <c r="E71" s="425"/>
      <c r="F71" s="343"/>
      <c r="G71" s="425"/>
      <c r="H71" s="425"/>
      <c r="I71" s="425"/>
      <c r="J71" s="425"/>
      <c r="K71" s="425"/>
    </row>
    <row r="72" spans="1:11" x14ac:dyDescent="0.35">
      <c r="A72" s="343" t="s">
        <v>545</v>
      </c>
      <c r="B72" s="344"/>
      <c r="C72" s="344"/>
      <c r="D72" s="344"/>
      <c r="E72" s="344"/>
      <c r="F72" s="343"/>
      <c r="G72" s="344" t="s">
        <v>544</v>
      </c>
      <c r="H72" s="344"/>
      <c r="I72" s="344"/>
      <c r="J72" s="344"/>
      <c r="K72" s="344"/>
    </row>
    <row r="73" spans="1:11" ht="50.4" customHeight="1" x14ac:dyDescent="0.35">
      <c r="A73" s="425"/>
      <c r="B73" s="425"/>
      <c r="C73" s="425"/>
      <c r="D73" s="425"/>
      <c r="E73" s="425"/>
      <c r="F73" s="345"/>
      <c r="G73" s="425"/>
      <c r="H73" s="425"/>
      <c r="I73" s="425"/>
      <c r="J73" s="425"/>
      <c r="K73" s="425"/>
    </row>
    <row r="74" spans="1:11" x14ac:dyDescent="0.35">
      <c r="A74" s="343" t="s">
        <v>546</v>
      </c>
      <c r="B74" s="344"/>
      <c r="C74" s="344"/>
      <c r="D74" s="344"/>
      <c r="E74" s="344"/>
      <c r="F74" s="343"/>
      <c r="G74" s="344" t="s">
        <v>544</v>
      </c>
      <c r="H74" s="344"/>
      <c r="I74" s="344"/>
      <c r="J74" s="344"/>
      <c r="K74" s="344"/>
    </row>
  </sheetData>
  <sheetProtection algorithmName="SHA-512" hashValue="LyGJuQQj4Q2VZnGUdAGuaovbN9A7dgxVqgvEWf9HWXiwheIjA1j/ECZCN+IiaIJQiwSI0QVA6nBG3EqcQyLeig==" saltValue="UFx5HSYxqGAjO417QZvN/w==" spinCount="100000" sheet="1" objects="1" scenarios="1" selectLockedCells="1"/>
  <mergeCells count="59">
    <mergeCell ref="A2:B6"/>
    <mergeCell ref="C2:K3"/>
    <mergeCell ref="C4:K6"/>
    <mergeCell ref="A8:B9"/>
    <mergeCell ref="C8:E9"/>
    <mergeCell ref="G8:H9"/>
    <mergeCell ref="I8:K8"/>
    <mergeCell ref="I9:J9"/>
    <mergeCell ref="A10:B10"/>
    <mergeCell ref="C10:E10"/>
    <mergeCell ref="G10:H10"/>
    <mergeCell ref="I10:K10"/>
    <mergeCell ref="A11:B11"/>
    <mergeCell ref="C11:E11"/>
    <mergeCell ref="A12:B12"/>
    <mergeCell ref="C12:E12"/>
    <mergeCell ref="I13:K13"/>
    <mergeCell ref="C14:E14"/>
    <mergeCell ref="G14:H14"/>
    <mergeCell ref="I14:K14"/>
    <mergeCell ref="A15:B15"/>
    <mergeCell ref="C15:E15"/>
    <mergeCell ref="G15:H15"/>
    <mergeCell ref="I15:K15"/>
    <mergeCell ref="A16:B16"/>
    <mergeCell ref="C16:E16"/>
    <mergeCell ref="G16:H16"/>
    <mergeCell ref="I16:K16"/>
    <mergeCell ref="A17:B17"/>
    <mergeCell ref="C17:E17"/>
    <mergeCell ref="G17:H17"/>
    <mergeCell ref="I17:K17"/>
    <mergeCell ref="A18:B18"/>
    <mergeCell ref="C18:E18"/>
    <mergeCell ref="G18:H18"/>
    <mergeCell ref="I18:K18"/>
    <mergeCell ref="D23:F23"/>
    <mergeCell ref="D29:F29"/>
    <mergeCell ref="D33:F33"/>
    <mergeCell ref="B20:G21"/>
    <mergeCell ref="A49:K49"/>
    <mergeCell ref="A47:K47"/>
    <mergeCell ref="A52:K52"/>
    <mergeCell ref="A53:K53"/>
    <mergeCell ref="A54:K54"/>
    <mergeCell ref="A55:K55"/>
    <mergeCell ref="A57:K57"/>
    <mergeCell ref="A59:K59"/>
    <mergeCell ref="A60:K60"/>
    <mergeCell ref="A62:K62"/>
    <mergeCell ref="A64:K64"/>
    <mergeCell ref="A66:K66"/>
    <mergeCell ref="A73:E73"/>
    <mergeCell ref="G73:K73"/>
    <mergeCell ref="A68:K68"/>
    <mergeCell ref="A69:E69"/>
    <mergeCell ref="G69:K69"/>
    <mergeCell ref="A71:E71"/>
    <mergeCell ref="G71:K71"/>
  </mergeCells>
  <pageMargins left="0.7" right="0.7" top="0.75" bottom="0.75" header="0.3" footer="0.3"/>
  <pageSetup orientation="portrait" verticalDpi="1200" r:id="rId1"/>
  <headerFooter>
    <oddFooter>&amp;CEarthCraft House 
January 2024</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ltText="">
                <anchor moveWithCells="1">
                  <from>
                    <xdr:col>2</xdr:col>
                    <xdr:colOff>381000</xdr:colOff>
                    <xdr:row>21</xdr:row>
                    <xdr:rowOff>133350</xdr:rowOff>
                  </from>
                  <to>
                    <xdr:col>4</xdr:col>
                    <xdr:colOff>476250</xdr:colOff>
                    <xdr:row>23</xdr:row>
                    <xdr:rowOff>63500</xdr:rowOff>
                  </to>
                </anchor>
              </controlPr>
            </control>
          </mc:Choice>
        </mc:AlternateContent>
        <mc:AlternateContent xmlns:mc="http://schemas.openxmlformats.org/markup-compatibility/2006">
          <mc:Choice Requires="x14">
            <control shapeId="3074" r:id="rId5" name="Check Box 2">
              <controlPr defaultSize="0" autoFill="0" autoLine="0" autoPict="0" altText="">
                <anchor moveWithCells="1">
                  <from>
                    <xdr:col>2</xdr:col>
                    <xdr:colOff>381000</xdr:colOff>
                    <xdr:row>23</xdr:row>
                    <xdr:rowOff>25400</xdr:rowOff>
                  </from>
                  <to>
                    <xdr:col>4</xdr:col>
                    <xdr:colOff>482600</xdr:colOff>
                    <xdr:row>25</xdr:row>
                    <xdr:rowOff>69850</xdr:rowOff>
                  </to>
                </anchor>
              </controlPr>
            </control>
          </mc:Choice>
        </mc:AlternateContent>
        <mc:AlternateContent xmlns:mc="http://schemas.openxmlformats.org/markup-compatibility/2006">
          <mc:Choice Requires="x14">
            <control shapeId="3075" r:id="rId6" name="Check Box 3">
              <controlPr defaultSize="0" autoFill="0" autoLine="0" autoPict="0" altText="">
                <anchor moveWithCells="1">
                  <from>
                    <xdr:col>2</xdr:col>
                    <xdr:colOff>381000</xdr:colOff>
                    <xdr:row>25</xdr:row>
                    <xdr:rowOff>25400</xdr:rowOff>
                  </from>
                  <to>
                    <xdr:col>4</xdr:col>
                    <xdr:colOff>482600</xdr:colOff>
                    <xdr:row>27</xdr:row>
                    <xdr:rowOff>63500</xdr:rowOff>
                  </to>
                </anchor>
              </controlPr>
            </control>
          </mc:Choice>
        </mc:AlternateContent>
        <mc:AlternateContent xmlns:mc="http://schemas.openxmlformats.org/markup-compatibility/2006">
          <mc:Choice Requires="x14">
            <control shapeId="3076" r:id="rId7" name="Check Box 4">
              <controlPr defaultSize="0" autoFill="0" autoLine="0" autoPict="0" altText="">
                <anchor moveWithCells="1">
                  <from>
                    <xdr:col>2</xdr:col>
                    <xdr:colOff>368300</xdr:colOff>
                    <xdr:row>27</xdr:row>
                    <xdr:rowOff>31750</xdr:rowOff>
                  </from>
                  <to>
                    <xdr:col>4</xdr:col>
                    <xdr:colOff>476250</xdr:colOff>
                    <xdr:row>29</xdr:row>
                    <xdr:rowOff>69850</xdr:rowOff>
                  </to>
                </anchor>
              </controlPr>
            </control>
          </mc:Choice>
        </mc:AlternateContent>
        <mc:AlternateContent xmlns:mc="http://schemas.openxmlformats.org/markup-compatibility/2006">
          <mc:Choice Requires="x14">
            <control shapeId="3077" r:id="rId8" name="Check Box 5">
              <controlPr defaultSize="0" autoFill="0" autoLine="0" autoPict="0" altText="">
                <anchor moveWithCells="1">
                  <from>
                    <xdr:col>2</xdr:col>
                    <xdr:colOff>374650</xdr:colOff>
                    <xdr:row>29</xdr:row>
                    <xdr:rowOff>25400</xdr:rowOff>
                  </from>
                  <to>
                    <xdr:col>4</xdr:col>
                    <xdr:colOff>488950</xdr:colOff>
                    <xdr:row>31</xdr:row>
                    <xdr:rowOff>57150</xdr:rowOff>
                  </to>
                </anchor>
              </controlPr>
            </control>
          </mc:Choice>
        </mc:AlternateContent>
        <mc:AlternateContent xmlns:mc="http://schemas.openxmlformats.org/markup-compatibility/2006">
          <mc:Choice Requires="x14">
            <control shapeId="3078" r:id="rId9" name="Check Box 6">
              <controlPr defaultSize="0" autoFill="0" autoLine="0" autoPict="0" altText="">
                <anchor moveWithCells="1">
                  <from>
                    <xdr:col>2</xdr:col>
                    <xdr:colOff>374650</xdr:colOff>
                    <xdr:row>31</xdr:row>
                    <xdr:rowOff>31750</xdr:rowOff>
                  </from>
                  <to>
                    <xdr:col>4</xdr:col>
                    <xdr:colOff>488950</xdr:colOff>
                    <xdr:row>33</xdr:row>
                    <xdr:rowOff>69850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BE744-48AC-47A7-8E0F-1F204CB3B4F0}">
  <sheetPr codeName="Sheet1"/>
  <dimension ref="A1:J260"/>
  <sheetViews>
    <sheetView showGridLines="0" showRowColHeaders="0" tabSelected="1" topLeftCell="A77" zoomScaleNormal="100" zoomScaleSheetLayoutView="70" zoomScalePageLayoutView="70" workbookViewId="0">
      <selection activeCell="G131" sqref="G131:G134"/>
    </sheetView>
  </sheetViews>
  <sheetFormatPr defaultRowHeight="14.5" x14ac:dyDescent="0.35"/>
  <cols>
    <col min="1" max="1" width="11.08984375" customWidth="1"/>
    <col min="2" max="2" width="3.54296875" style="9" customWidth="1"/>
    <col min="3" max="3" width="3.26953125" style="8" customWidth="1"/>
    <col min="4" max="4" width="14.6328125" style="8" customWidth="1"/>
    <col min="5" max="5" width="96.81640625" style="8" customWidth="1"/>
    <col min="6" max="6" width="14.26953125" style="3" customWidth="1"/>
    <col min="7" max="7" width="38" style="2" customWidth="1"/>
    <col min="8" max="16384" width="8.7265625" style="2"/>
  </cols>
  <sheetData>
    <row r="1" spans="1:10" ht="86" customHeight="1" thickBot="1" x14ac:dyDescent="0.4">
      <c r="A1" s="193"/>
      <c r="B1" s="194"/>
      <c r="C1" s="195"/>
      <c r="D1" s="547" t="str">
        <f>Project_Cover_Page!C2</f>
        <v>House Address</v>
      </c>
      <c r="E1" s="547"/>
      <c r="F1" s="311"/>
      <c r="G1" s="196"/>
    </row>
    <row r="2" spans="1:10" s="3" customFormat="1" ht="50" customHeight="1" thickBot="1" x14ac:dyDescent="0.4">
      <c r="A2" s="157"/>
      <c r="B2" s="158"/>
      <c r="C2" s="158"/>
      <c r="D2" s="158"/>
      <c r="E2" s="158"/>
      <c r="F2" s="191" t="s">
        <v>319</v>
      </c>
      <c r="G2" s="192" t="s">
        <v>311</v>
      </c>
    </row>
    <row r="3" spans="1:10" ht="16.5" x14ac:dyDescent="0.35">
      <c r="A3" s="495" t="s">
        <v>0</v>
      </c>
      <c r="B3" s="496"/>
      <c r="C3" s="496"/>
      <c r="D3" s="496"/>
      <c r="E3" s="496"/>
      <c r="F3" s="312"/>
      <c r="G3" s="111"/>
    </row>
    <row r="4" spans="1:10" ht="17" customHeight="1" x14ac:dyDescent="0.35">
      <c r="A4" s="112" t="s">
        <v>1</v>
      </c>
      <c r="B4" s="497" t="s">
        <v>2</v>
      </c>
      <c r="C4" s="497"/>
      <c r="D4" s="497"/>
      <c r="E4" s="497"/>
      <c r="F4" s="313"/>
      <c r="G4" s="303"/>
      <c r="J4" s="321"/>
    </row>
    <row r="5" spans="1:10" ht="17" customHeight="1" x14ac:dyDescent="0.35">
      <c r="A5" s="112" t="s">
        <v>3</v>
      </c>
      <c r="B5" s="497" t="s">
        <v>4</v>
      </c>
      <c r="C5" s="497"/>
      <c r="D5" s="497"/>
      <c r="E5" s="497"/>
      <c r="F5" s="313"/>
      <c r="G5" s="303"/>
      <c r="J5" s="321"/>
    </row>
    <row r="6" spans="1:10" s="1" customFormat="1" ht="17" hidden="1" customHeight="1" x14ac:dyDescent="0.45">
      <c r="A6" s="113" t="s">
        <v>5</v>
      </c>
      <c r="B6" s="524" t="s">
        <v>6</v>
      </c>
      <c r="C6" s="524"/>
      <c r="D6" s="524"/>
      <c r="E6" s="524"/>
      <c r="F6" s="313"/>
      <c r="G6" s="304"/>
      <c r="J6" s="321"/>
    </row>
    <row r="7" spans="1:10" s="1" customFormat="1" ht="17" hidden="1" customHeight="1" x14ac:dyDescent="0.45">
      <c r="A7" s="113" t="s">
        <v>7</v>
      </c>
      <c r="B7" s="524" t="s">
        <v>8</v>
      </c>
      <c r="C7" s="524"/>
      <c r="D7" s="524"/>
      <c r="E7" s="524"/>
      <c r="F7" s="313"/>
      <c r="G7" s="304"/>
      <c r="J7" s="321"/>
    </row>
    <row r="8" spans="1:10" s="4" customFormat="1" ht="29" hidden="1" customHeight="1" x14ac:dyDescent="0.35">
      <c r="A8" s="114" t="s">
        <v>9</v>
      </c>
      <c r="B8" s="502" t="s">
        <v>10</v>
      </c>
      <c r="C8" s="503"/>
      <c r="D8" s="503"/>
      <c r="E8" s="504"/>
      <c r="F8" s="302"/>
      <c r="G8" s="527"/>
      <c r="J8" s="322"/>
    </row>
    <row r="9" spans="1:10" s="1" customFormat="1" ht="17" hidden="1" customHeight="1" x14ac:dyDescent="0.45">
      <c r="A9" s="115"/>
      <c r="B9" s="69" t="s">
        <v>11</v>
      </c>
      <c r="C9" s="458" t="s">
        <v>12</v>
      </c>
      <c r="D9" s="458"/>
      <c r="E9" s="459"/>
      <c r="F9" s="313"/>
      <c r="G9" s="528"/>
    </row>
    <row r="10" spans="1:10" s="1" customFormat="1" ht="17" hidden="1" customHeight="1" thickBot="1" x14ac:dyDescent="0.5">
      <c r="A10" s="159"/>
      <c r="B10" s="160" t="s">
        <v>11</v>
      </c>
      <c r="C10" s="525" t="s">
        <v>13</v>
      </c>
      <c r="D10" s="525"/>
      <c r="E10" s="526"/>
      <c r="F10" s="313"/>
      <c r="G10" s="551"/>
    </row>
    <row r="11" spans="1:10" ht="16.5" x14ac:dyDescent="0.35">
      <c r="A11" s="522" t="s">
        <v>14</v>
      </c>
      <c r="B11" s="523"/>
      <c r="C11" s="523"/>
      <c r="D11" s="523"/>
      <c r="E11" s="523"/>
      <c r="F11" s="314"/>
      <c r="G11" s="180"/>
    </row>
    <row r="12" spans="1:10" ht="17" customHeight="1" x14ac:dyDescent="0.35">
      <c r="A12" s="112" t="s">
        <v>15</v>
      </c>
      <c r="B12" s="497" t="s">
        <v>303</v>
      </c>
      <c r="C12" s="497"/>
      <c r="D12" s="497"/>
      <c r="E12" s="497"/>
      <c r="F12" s="313"/>
      <c r="G12" s="303"/>
    </row>
    <row r="13" spans="1:10" ht="17" customHeight="1" x14ac:dyDescent="0.35">
      <c r="A13" s="112" t="s">
        <v>16</v>
      </c>
      <c r="B13" s="497" t="s">
        <v>17</v>
      </c>
      <c r="C13" s="497"/>
      <c r="D13" s="497"/>
      <c r="E13" s="497"/>
      <c r="F13" s="313"/>
      <c r="G13" s="303"/>
    </row>
    <row r="14" spans="1:10" ht="17" customHeight="1" x14ac:dyDescent="0.35">
      <c r="A14" s="112" t="s">
        <v>18</v>
      </c>
      <c r="B14" s="12" t="s">
        <v>82</v>
      </c>
      <c r="C14" s="13"/>
      <c r="D14" s="13"/>
      <c r="E14" s="14"/>
      <c r="F14" s="313"/>
      <c r="G14" s="303"/>
    </row>
    <row r="15" spans="1:10" ht="17" customHeight="1" x14ac:dyDescent="0.35">
      <c r="A15" s="112" t="s">
        <v>20</v>
      </c>
      <c r="B15" s="12" t="s">
        <v>84</v>
      </c>
      <c r="C15" s="13"/>
      <c r="D15" s="13"/>
      <c r="E15" s="14"/>
      <c r="F15" s="313"/>
      <c r="G15" s="303"/>
    </row>
    <row r="16" spans="1:10" ht="17" customHeight="1" x14ac:dyDescent="0.35">
      <c r="A16" s="112" t="s">
        <v>22</v>
      </c>
      <c r="B16" s="12" t="s">
        <v>86</v>
      </c>
      <c r="C16" s="13"/>
      <c r="D16" s="13"/>
      <c r="E16" s="14"/>
      <c r="F16" s="313"/>
      <c r="G16" s="303"/>
    </row>
    <row r="17" spans="1:7" ht="17" customHeight="1" x14ac:dyDescent="0.35">
      <c r="A17" s="112" t="s">
        <v>233</v>
      </c>
      <c r="B17" s="497" t="s">
        <v>19</v>
      </c>
      <c r="C17" s="497"/>
      <c r="D17" s="497"/>
      <c r="E17" s="497"/>
      <c r="F17" s="313"/>
      <c r="G17" s="303"/>
    </row>
    <row r="18" spans="1:7" ht="17" customHeight="1" x14ac:dyDescent="0.35">
      <c r="A18" s="112" t="s">
        <v>234</v>
      </c>
      <c r="B18" s="497" t="s">
        <v>21</v>
      </c>
      <c r="C18" s="497"/>
      <c r="D18" s="497"/>
      <c r="E18" s="497"/>
      <c r="F18" s="313"/>
      <c r="G18" s="303"/>
    </row>
    <row r="19" spans="1:7" ht="17" customHeight="1" thickBot="1" x14ac:dyDescent="0.4">
      <c r="A19" s="112" t="s">
        <v>235</v>
      </c>
      <c r="B19" s="497" t="s">
        <v>312</v>
      </c>
      <c r="C19" s="497"/>
      <c r="D19" s="497"/>
      <c r="E19" s="497"/>
      <c r="F19" s="313"/>
      <c r="G19" s="303"/>
    </row>
    <row r="20" spans="1:7" s="4" customFormat="1" ht="29" hidden="1" customHeight="1" x14ac:dyDescent="0.35">
      <c r="A20" s="117" t="s">
        <v>23</v>
      </c>
      <c r="B20" s="502" t="s">
        <v>24</v>
      </c>
      <c r="C20" s="503"/>
      <c r="D20" s="503"/>
      <c r="E20" s="504"/>
      <c r="F20" s="315"/>
      <c r="G20" s="527"/>
    </row>
    <row r="21" spans="1:7" s="1" customFormat="1" ht="17" hidden="1" customHeight="1" x14ac:dyDescent="0.45">
      <c r="A21" s="118"/>
      <c r="B21" s="69" t="s">
        <v>11</v>
      </c>
      <c r="C21" s="458" t="s">
        <v>25</v>
      </c>
      <c r="D21" s="458"/>
      <c r="E21" s="459"/>
      <c r="F21" s="313"/>
      <c r="G21" s="528"/>
    </row>
    <row r="22" spans="1:7" s="1" customFormat="1" ht="17" hidden="1" customHeight="1" x14ac:dyDescent="0.45">
      <c r="A22" s="118"/>
      <c r="B22" s="69" t="s">
        <v>11</v>
      </c>
      <c r="C22" s="458" t="s">
        <v>26</v>
      </c>
      <c r="D22" s="458"/>
      <c r="E22" s="459"/>
      <c r="F22" s="313"/>
      <c r="G22" s="528"/>
    </row>
    <row r="23" spans="1:7" s="1" customFormat="1" ht="17" hidden="1" customHeight="1" x14ac:dyDescent="0.45">
      <c r="A23" s="119"/>
      <c r="B23" s="70" t="s">
        <v>11</v>
      </c>
      <c r="C23" s="505" t="s">
        <v>27</v>
      </c>
      <c r="D23" s="505"/>
      <c r="E23" s="506"/>
      <c r="F23" s="313"/>
      <c r="G23" s="529"/>
    </row>
    <row r="24" spans="1:7" s="4" customFormat="1" ht="29" hidden="1" customHeight="1" x14ac:dyDescent="0.35">
      <c r="A24" s="117" t="s">
        <v>28</v>
      </c>
      <c r="B24" s="507" t="s">
        <v>29</v>
      </c>
      <c r="C24" s="508"/>
      <c r="D24" s="508"/>
      <c r="E24" s="509"/>
      <c r="F24" s="315"/>
      <c r="G24" s="527"/>
    </row>
    <row r="25" spans="1:7" s="1" customFormat="1" ht="17" hidden="1" customHeight="1" x14ac:dyDescent="0.45">
      <c r="A25" s="118"/>
      <c r="B25" s="69" t="s">
        <v>11</v>
      </c>
      <c r="C25" s="458" t="s">
        <v>30</v>
      </c>
      <c r="D25" s="458"/>
      <c r="E25" s="459"/>
      <c r="F25" s="313"/>
      <c r="G25" s="528"/>
    </row>
    <row r="26" spans="1:7" s="1" customFormat="1" ht="17" hidden="1" customHeight="1" x14ac:dyDescent="0.45">
      <c r="A26" s="118"/>
      <c r="B26" s="69" t="s">
        <v>11</v>
      </c>
      <c r="C26" s="458" t="s">
        <v>31</v>
      </c>
      <c r="D26" s="458"/>
      <c r="E26" s="459"/>
      <c r="F26" s="313"/>
      <c r="G26" s="528"/>
    </row>
    <row r="27" spans="1:7" s="1" customFormat="1" ht="17" hidden="1" customHeight="1" x14ac:dyDescent="0.45">
      <c r="A27" s="119"/>
      <c r="B27" s="70" t="s">
        <v>11</v>
      </c>
      <c r="C27" s="505" t="s">
        <v>32</v>
      </c>
      <c r="D27" s="505"/>
      <c r="E27" s="506"/>
      <c r="F27" s="313"/>
      <c r="G27" s="529"/>
    </row>
    <row r="28" spans="1:7" s="4" customFormat="1" ht="29" hidden="1" customHeight="1" x14ac:dyDescent="0.35">
      <c r="A28" s="117" t="s">
        <v>33</v>
      </c>
      <c r="B28" s="507" t="s">
        <v>298</v>
      </c>
      <c r="C28" s="508"/>
      <c r="D28" s="508"/>
      <c r="E28" s="521"/>
      <c r="F28" s="315"/>
      <c r="G28" s="527"/>
    </row>
    <row r="29" spans="1:7" s="1" customFormat="1" ht="17" hidden="1" customHeight="1" x14ac:dyDescent="0.45">
      <c r="A29" s="120"/>
      <c r="B29" s="71" t="s">
        <v>11</v>
      </c>
      <c r="C29" s="279" t="s">
        <v>34</v>
      </c>
      <c r="D29" s="279"/>
      <c r="E29" s="72"/>
      <c r="F29" s="313"/>
      <c r="G29" s="528"/>
    </row>
    <row r="30" spans="1:7" s="1" customFormat="1" ht="17" hidden="1" customHeight="1" x14ac:dyDescent="0.45">
      <c r="A30" s="120"/>
      <c r="B30" s="71" t="s">
        <v>11</v>
      </c>
      <c r="C30" s="279" t="s">
        <v>309</v>
      </c>
      <c r="D30" s="279"/>
      <c r="E30" s="72"/>
      <c r="F30" s="313"/>
      <c r="G30" s="528"/>
    </row>
    <row r="31" spans="1:7" s="1" customFormat="1" ht="17" hidden="1" customHeight="1" x14ac:dyDescent="0.45">
      <c r="A31" s="120"/>
      <c r="B31" s="73" t="s">
        <v>11</v>
      </c>
      <c r="C31" s="280" t="s">
        <v>35</v>
      </c>
      <c r="D31" s="280"/>
      <c r="E31" s="74"/>
      <c r="F31" s="313"/>
      <c r="G31" s="528"/>
    </row>
    <row r="32" spans="1:7" s="1" customFormat="1" ht="17" hidden="1" customHeight="1" x14ac:dyDescent="0.45">
      <c r="A32" s="120"/>
      <c r="B32" s="73" t="s">
        <v>11</v>
      </c>
      <c r="C32" s="280" t="s">
        <v>36</v>
      </c>
      <c r="D32" s="280"/>
      <c r="E32" s="74"/>
      <c r="F32" s="313"/>
      <c r="G32" s="528"/>
    </row>
    <row r="33" spans="1:7" s="1" customFormat="1" ht="17" hidden="1" customHeight="1" x14ac:dyDescent="0.45">
      <c r="A33" s="120"/>
      <c r="B33" s="73" t="s">
        <v>11</v>
      </c>
      <c r="C33" s="280" t="s">
        <v>37</v>
      </c>
      <c r="D33" s="280"/>
      <c r="E33" s="74"/>
      <c r="F33" s="313"/>
      <c r="G33" s="529"/>
    </row>
    <row r="34" spans="1:7" s="1" customFormat="1" ht="17" hidden="1" customHeight="1" x14ac:dyDescent="0.45">
      <c r="A34" s="121" t="s">
        <v>256</v>
      </c>
      <c r="B34" s="75" t="s">
        <v>281</v>
      </c>
      <c r="C34" s="75"/>
      <c r="D34" s="75"/>
      <c r="E34" s="75"/>
      <c r="F34" s="313"/>
      <c r="G34" s="304"/>
    </row>
    <row r="35" spans="1:7" s="1" customFormat="1" ht="17" hidden="1" customHeight="1" x14ac:dyDescent="0.45">
      <c r="A35" s="121" t="s">
        <v>257</v>
      </c>
      <c r="B35" s="75" t="s">
        <v>280</v>
      </c>
      <c r="C35" s="75"/>
      <c r="D35" s="75"/>
      <c r="E35" s="75"/>
      <c r="F35" s="313"/>
      <c r="G35" s="304"/>
    </row>
    <row r="36" spans="1:7" s="4" customFormat="1" ht="29" hidden="1" customHeight="1" thickBot="1" x14ac:dyDescent="0.4">
      <c r="A36" s="122" t="s">
        <v>258</v>
      </c>
      <c r="B36" s="76" t="s">
        <v>259</v>
      </c>
      <c r="C36" s="77"/>
      <c r="D36" s="77"/>
      <c r="E36" s="78"/>
      <c r="F36" s="315"/>
      <c r="G36" s="548"/>
    </row>
    <row r="37" spans="1:7" s="1" customFormat="1" ht="16.5" hidden="1" x14ac:dyDescent="0.45">
      <c r="A37" s="123"/>
      <c r="B37" s="79" t="s">
        <v>11</v>
      </c>
      <c r="C37" s="281" t="s">
        <v>300</v>
      </c>
      <c r="D37" s="281"/>
      <c r="E37" s="80"/>
      <c r="F37" s="313"/>
      <c r="G37" s="549"/>
    </row>
    <row r="38" spans="1:7" s="1" customFormat="1" ht="16.5" hidden="1" x14ac:dyDescent="0.45">
      <c r="A38" s="123"/>
      <c r="B38" s="79" t="s">
        <v>11</v>
      </c>
      <c r="C38" s="281" t="s">
        <v>260</v>
      </c>
      <c r="D38" s="281"/>
      <c r="E38" s="80"/>
      <c r="F38" s="313"/>
      <c r="G38" s="549"/>
    </row>
    <row r="39" spans="1:7" s="1" customFormat="1" ht="16.5" hidden="1" x14ac:dyDescent="0.45">
      <c r="A39" s="123"/>
      <c r="B39" s="79" t="s">
        <v>11</v>
      </c>
      <c r="C39" s="281" t="s">
        <v>266</v>
      </c>
      <c r="D39" s="281"/>
      <c r="E39" s="80"/>
      <c r="F39" s="313"/>
      <c r="G39" s="549"/>
    </row>
    <row r="40" spans="1:7" s="1" customFormat="1" ht="15.5" hidden="1" customHeight="1" x14ac:dyDescent="0.45">
      <c r="A40" s="123"/>
      <c r="B40" s="81"/>
      <c r="C40" s="282" t="s">
        <v>11</v>
      </c>
      <c r="D40" s="517" t="s">
        <v>262</v>
      </c>
      <c r="E40" s="518"/>
      <c r="F40" s="313"/>
      <c r="G40" s="549"/>
    </row>
    <row r="41" spans="1:7" s="1" customFormat="1" ht="16.5" hidden="1" x14ac:dyDescent="0.45">
      <c r="A41" s="123"/>
      <c r="B41" s="81"/>
      <c r="C41" s="282" t="s">
        <v>11</v>
      </c>
      <c r="D41" s="281" t="s">
        <v>263</v>
      </c>
      <c r="E41" s="80"/>
      <c r="F41" s="313"/>
      <c r="G41" s="549"/>
    </row>
    <row r="42" spans="1:7" s="1" customFormat="1" ht="16.5" hidden="1" x14ac:dyDescent="0.45">
      <c r="A42" s="123"/>
      <c r="B42" s="81"/>
      <c r="C42" s="282" t="s">
        <v>11</v>
      </c>
      <c r="D42" s="281" t="s">
        <v>264</v>
      </c>
      <c r="E42" s="80"/>
      <c r="F42" s="313"/>
      <c r="G42" s="549"/>
    </row>
    <row r="43" spans="1:7" s="1" customFormat="1" ht="16.5" hidden="1" x14ac:dyDescent="0.45">
      <c r="A43" s="123"/>
      <c r="B43" s="81"/>
      <c r="C43" s="282" t="s">
        <v>11</v>
      </c>
      <c r="D43" s="281" t="s">
        <v>265</v>
      </c>
      <c r="E43" s="80"/>
      <c r="F43" s="313"/>
      <c r="G43" s="549"/>
    </row>
    <row r="44" spans="1:7" s="1" customFormat="1" ht="37" hidden="1" customHeight="1" x14ac:dyDescent="0.45">
      <c r="A44" s="123"/>
      <c r="B44" s="81"/>
      <c r="C44" s="281"/>
      <c r="D44" s="519" t="s">
        <v>261</v>
      </c>
      <c r="E44" s="520"/>
      <c r="F44" s="313"/>
      <c r="G44" s="549"/>
    </row>
    <row r="45" spans="1:7" s="1" customFormat="1" ht="16" hidden="1" customHeight="1" x14ac:dyDescent="0.45">
      <c r="A45" s="123"/>
      <c r="B45" s="81"/>
      <c r="C45" s="283" t="s">
        <v>11</v>
      </c>
      <c r="D45" s="517" t="s">
        <v>267</v>
      </c>
      <c r="E45" s="518"/>
      <c r="F45" s="313"/>
      <c r="G45" s="549"/>
    </row>
    <row r="46" spans="1:7" s="1" customFormat="1" ht="31.5" hidden="1" customHeight="1" x14ac:dyDescent="0.45">
      <c r="A46" s="123"/>
      <c r="B46" s="81"/>
      <c r="C46" s="283" t="s">
        <v>11</v>
      </c>
      <c r="D46" s="517" t="s">
        <v>268</v>
      </c>
      <c r="E46" s="518"/>
      <c r="F46" s="313"/>
      <c r="G46" s="549"/>
    </row>
    <row r="47" spans="1:7" s="1" customFormat="1" ht="51.5" hidden="1" customHeight="1" x14ac:dyDescent="0.45">
      <c r="A47" s="123"/>
      <c r="B47" s="81"/>
      <c r="C47" s="283" t="s">
        <v>11</v>
      </c>
      <c r="D47" s="517" t="s">
        <v>269</v>
      </c>
      <c r="E47" s="518"/>
      <c r="F47" s="313"/>
      <c r="G47" s="549"/>
    </row>
    <row r="48" spans="1:7" s="1" customFormat="1" ht="16.5" hidden="1" x14ac:dyDescent="0.45">
      <c r="A48" s="123"/>
      <c r="B48" s="79" t="s">
        <v>11</v>
      </c>
      <c r="C48" s="284" t="s">
        <v>270</v>
      </c>
      <c r="D48" s="281"/>
      <c r="E48" s="80"/>
      <c r="F48" s="313"/>
      <c r="G48" s="549"/>
    </row>
    <row r="49" spans="1:7" s="1" customFormat="1" ht="52" hidden="1" customHeight="1" thickBot="1" x14ac:dyDescent="0.5">
      <c r="A49" s="161"/>
      <c r="B49" s="162"/>
      <c r="C49" s="163" t="s">
        <v>11</v>
      </c>
      <c r="D49" s="510" t="s">
        <v>271</v>
      </c>
      <c r="E49" s="511"/>
      <c r="F49" s="313"/>
      <c r="G49" s="550"/>
    </row>
    <row r="50" spans="1:7" ht="16.5" x14ac:dyDescent="0.35">
      <c r="A50" s="495" t="s">
        <v>38</v>
      </c>
      <c r="B50" s="496"/>
      <c r="C50" s="496"/>
      <c r="D50" s="496"/>
      <c r="E50" s="496"/>
      <c r="F50" s="316"/>
      <c r="G50" s="111"/>
    </row>
    <row r="51" spans="1:7" ht="17" customHeight="1" x14ac:dyDescent="0.35">
      <c r="A51" s="124" t="s">
        <v>39</v>
      </c>
      <c r="B51" s="497" t="s">
        <v>40</v>
      </c>
      <c r="C51" s="497"/>
      <c r="D51" s="497"/>
      <c r="E51" s="497"/>
      <c r="F51" s="313"/>
      <c r="G51" s="303"/>
    </row>
    <row r="52" spans="1:7" ht="29" customHeight="1" x14ac:dyDescent="0.35">
      <c r="A52" s="125" t="s">
        <v>41</v>
      </c>
      <c r="B52" s="498" t="s">
        <v>229</v>
      </c>
      <c r="C52" s="498"/>
      <c r="D52" s="498"/>
      <c r="E52" s="499"/>
      <c r="F52" s="309"/>
      <c r="G52" s="530"/>
    </row>
    <row r="53" spans="1:7" s="7" customFormat="1" ht="23.5" customHeight="1" x14ac:dyDescent="0.35">
      <c r="A53" s="126"/>
      <c r="B53" s="285" t="s">
        <v>241</v>
      </c>
      <c r="C53" s="552" t="s">
        <v>573</v>
      </c>
      <c r="D53" s="552"/>
      <c r="E53" s="553"/>
      <c r="F53" s="313"/>
      <c r="G53" s="531"/>
    </row>
    <row r="54" spans="1:7" ht="33" customHeight="1" x14ac:dyDescent="0.35">
      <c r="A54" s="127"/>
      <c r="B54" s="286"/>
      <c r="C54" s="286" t="s">
        <v>11</v>
      </c>
      <c r="D54" s="492" t="s">
        <v>349</v>
      </c>
      <c r="E54" s="493"/>
      <c r="F54" s="313"/>
      <c r="G54" s="531"/>
    </row>
    <row r="55" spans="1:7" ht="17" customHeight="1" x14ac:dyDescent="0.35">
      <c r="A55" s="127"/>
      <c r="B55" s="286"/>
      <c r="C55" s="286" t="s">
        <v>11</v>
      </c>
      <c r="D55" s="287" t="s">
        <v>350</v>
      </c>
      <c r="E55" s="16"/>
      <c r="F55" s="313"/>
      <c r="G55" s="531"/>
    </row>
    <row r="56" spans="1:7" ht="16.5" customHeight="1" x14ac:dyDescent="0.35">
      <c r="A56" s="127"/>
      <c r="B56" s="286" t="s">
        <v>242</v>
      </c>
      <c r="C56" s="492" t="s">
        <v>572</v>
      </c>
      <c r="D56" s="492"/>
      <c r="E56" s="493"/>
      <c r="F56" s="313"/>
      <c r="G56" s="531"/>
    </row>
    <row r="57" spans="1:7" ht="16.5" customHeight="1" x14ac:dyDescent="0.35">
      <c r="A57" s="127"/>
      <c r="B57" s="286"/>
      <c r="C57" s="286" t="s">
        <v>11</v>
      </c>
      <c r="D57" s="492" t="s">
        <v>317</v>
      </c>
      <c r="E57" s="493"/>
      <c r="F57" s="313"/>
      <c r="G57" s="531"/>
    </row>
    <row r="58" spans="1:7" ht="51.5" customHeight="1" x14ac:dyDescent="0.35">
      <c r="A58" s="127"/>
      <c r="B58" s="288"/>
      <c r="C58" s="286" t="s">
        <v>11</v>
      </c>
      <c r="D58" s="421" t="s">
        <v>351</v>
      </c>
      <c r="E58" s="473"/>
      <c r="F58" s="313"/>
      <c r="G58" s="531"/>
    </row>
    <row r="59" spans="1:7" ht="16.5" x14ac:dyDescent="0.35">
      <c r="A59" s="127"/>
      <c r="B59" s="288"/>
      <c r="C59" s="286" t="s">
        <v>11</v>
      </c>
      <c r="D59" s="535" t="s">
        <v>318</v>
      </c>
      <c r="E59" s="536"/>
      <c r="F59" s="313"/>
      <c r="G59" s="531"/>
    </row>
    <row r="60" spans="1:7" ht="51" customHeight="1" x14ac:dyDescent="0.35">
      <c r="A60" s="127"/>
      <c r="B60" s="289"/>
      <c r="C60" s="289"/>
      <c r="D60" s="286" t="s">
        <v>11</v>
      </c>
      <c r="E60" s="16" t="s">
        <v>230</v>
      </c>
      <c r="F60" s="313"/>
      <c r="G60" s="531"/>
    </row>
    <row r="61" spans="1:7" ht="54.5" customHeight="1" x14ac:dyDescent="0.35">
      <c r="A61" s="127"/>
      <c r="B61" s="289"/>
      <c r="C61" s="289"/>
      <c r="D61" s="286" t="s">
        <v>11</v>
      </c>
      <c r="E61" s="17" t="s">
        <v>231</v>
      </c>
      <c r="F61" s="313"/>
      <c r="G61" s="531"/>
    </row>
    <row r="62" spans="1:7" ht="33" x14ac:dyDescent="0.35">
      <c r="A62" s="128"/>
      <c r="B62" s="18"/>
      <c r="C62" s="18"/>
      <c r="D62" s="19" t="s">
        <v>11</v>
      </c>
      <c r="E62" s="20" t="s">
        <v>310</v>
      </c>
      <c r="F62" s="313"/>
      <c r="G62" s="532"/>
    </row>
    <row r="63" spans="1:7" ht="29" customHeight="1" x14ac:dyDescent="0.35">
      <c r="A63" s="125" t="s">
        <v>42</v>
      </c>
      <c r="B63" s="498" t="s">
        <v>43</v>
      </c>
      <c r="C63" s="498"/>
      <c r="D63" s="498"/>
      <c r="E63" s="499"/>
      <c r="F63" s="309"/>
      <c r="G63" s="530"/>
    </row>
    <row r="64" spans="1:7" ht="16.5" hidden="1" x14ac:dyDescent="0.35">
      <c r="A64" s="127"/>
      <c r="B64" s="286" t="s">
        <v>11</v>
      </c>
      <c r="C64" s="492" t="s">
        <v>44</v>
      </c>
      <c r="D64" s="492"/>
      <c r="E64" s="493"/>
      <c r="F64" s="313"/>
      <c r="G64" s="531"/>
    </row>
    <row r="65" spans="1:7" ht="16.5" hidden="1" x14ac:dyDescent="0.35">
      <c r="A65" s="128"/>
      <c r="B65" s="286" t="s">
        <v>11</v>
      </c>
      <c r="C65" s="492" t="s">
        <v>45</v>
      </c>
      <c r="D65" s="492"/>
      <c r="E65" s="493"/>
      <c r="F65" s="313"/>
      <c r="G65" s="532"/>
    </row>
    <row r="66" spans="1:7" ht="17" customHeight="1" x14ac:dyDescent="0.35">
      <c r="A66" s="112" t="s">
        <v>46</v>
      </c>
      <c r="B66" s="543" t="s">
        <v>47</v>
      </c>
      <c r="C66" s="497"/>
      <c r="D66" s="497"/>
      <c r="E66" s="497"/>
      <c r="F66" s="313"/>
      <c r="G66" s="303"/>
    </row>
    <row r="67" spans="1:7" ht="17" customHeight="1" x14ac:dyDescent="0.35">
      <c r="A67" s="112" t="s">
        <v>48</v>
      </c>
      <c r="B67" s="497" t="s">
        <v>49</v>
      </c>
      <c r="C67" s="497"/>
      <c r="D67" s="497"/>
      <c r="E67" s="497"/>
      <c r="F67" s="313"/>
      <c r="G67" s="303"/>
    </row>
    <row r="68" spans="1:7" s="7" customFormat="1" ht="29" customHeight="1" x14ac:dyDescent="0.35">
      <c r="A68" s="125" t="s">
        <v>50</v>
      </c>
      <c r="B68" s="498" t="s">
        <v>51</v>
      </c>
      <c r="C68" s="498"/>
      <c r="D68" s="498"/>
      <c r="E68" s="499"/>
      <c r="F68" s="309"/>
      <c r="G68" s="530"/>
    </row>
    <row r="69" spans="1:7" ht="17.5" hidden="1" customHeight="1" x14ac:dyDescent="0.35">
      <c r="A69" s="127"/>
      <c r="B69" s="286" t="s">
        <v>11</v>
      </c>
      <c r="C69" s="492" t="s">
        <v>52</v>
      </c>
      <c r="D69" s="492"/>
      <c r="E69" s="493"/>
      <c r="F69" s="313"/>
      <c r="G69" s="531"/>
    </row>
    <row r="70" spans="1:7" ht="33" hidden="1" customHeight="1" x14ac:dyDescent="0.35">
      <c r="A70" s="128"/>
      <c r="B70" s="19" t="s">
        <v>11</v>
      </c>
      <c r="C70" s="500" t="s">
        <v>53</v>
      </c>
      <c r="D70" s="500"/>
      <c r="E70" s="501"/>
      <c r="F70" s="313"/>
      <c r="G70" s="532"/>
    </row>
    <row r="71" spans="1:7" s="10" customFormat="1" ht="29" customHeight="1" x14ac:dyDescent="0.35">
      <c r="A71" s="125" t="s">
        <v>54</v>
      </c>
      <c r="B71" s="498" t="s">
        <v>232</v>
      </c>
      <c r="C71" s="498"/>
      <c r="D71" s="498"/>
      <c r="E71" s="499"/>
      <c r="F71" s="309"/>
      <c r="G71" s="530"/>
    </row>
    <row r="72" spans="1:7" ht="16.5" hidden="1" x14ac:dyDescent="0.35">
      <c r="A72" s="129"/>
      <c r="B72" s="286" t="s">
        <v>11</v>
      </c>
      <c r="C72" s="492" t="s">
        <v>55</v>
      </c>
      <c r="D72" s="492"/>
      <c r="E72" s="493"/>
      <c r="F72" s="313"/>
      <c r="G72" s="531"/>
    </row>
    <row r="73" spans="1:7" ht="16.5" hidden="1" x14ac:dyDescent="0.35">
      <c r="A73" s="129"/>
      <c r="B73" s="286" t="s">
        <v>11</v>
      </c>
      <c r="C73" s="492" t="s">
        <v>56</v>
      </c>
      <c r="D73" s="492"/>
      <c r="E73" s="493"/>
      <c r="F73" s="313"/>
      <c r="G73" s="531"/>
    </row>
    <row r="74" spans="1:7" ht="16.5" hidden="1" x14ac:dyDescent="0.35">
      <c r="A74" s="129"/>
      <c r="B74" s="286" t="s">
        <v>11</v>
      </c>
      <c r="C74" s="492" t="s">
        <v>57</v>
      </c>
      <c r="D74" s="492"/>
      <c r="E74" s="493"/>
      <c r="F74" s="313"/>
      <c r="G74" s="531"/>
    </row>
    <row r="75" spans="1:7" ht="16.5" hidden="1" x14ac:dyDescent="0.35">
      <c r="A75" s="129"/>
      <c r="B75" s="286" t="s">
        <v>11</v>
      </c>
      <c r="C75" s="492" t="s">
        <v>58</v>
      </c>
      <c r="D75" s="492"/>
      <c r="E75" s="493"/>
      <c r="F75" s="313"/>
      <c r="G75" s="531"/>
    </row>
    <row r="76" spans="1:7" ht="16.5" hidden="1" x14ac:dyDescent="0.35">
      <c r="A76" s="130"/>
      <c r="B76" s="19" t="s">
        <v>11</v>
      </c>
      <c r="C76" s="500" t="s">
        <v>59</v>
      </c>
      <c r="D76" s="500"/>
      <c r="E76" s="501"/>
      <c r="F76" s="313"/>
      <c r="G76" s="532"/>
    </row>
    <row r="77" spans="1:7" ht="29" customHeight="1" x14ac:dyDescent="0.35">
      <c r="A77" s="125" t="s">
        <v>60</v>
      </c>
      <c r="B77" s="498" t="s">
        <v>61</v>
      </c>
      <c r="C77" s="498"/>
      <c r="D77" s="498"/>
      <c r="E77" s="499"/>
      <c r="F77" s="309"/>
      <c r="G77" s="530"/>
    </row>
    <row r="78" spans="1:7" ht="17" hidden="1" customHeight="1" x14ac:dyDescent="0.35">
      <c r="A78" s="127"/>
      <c r="B78" s="286" t="s">
        <v>11</v>
      </c>
      <c r="C78" s="478" t="s">
        <v>62</v>
      </c>
      <c r="D78" s="478"/>
      <c r="E78" s="479"/>
      <c r="F78" s="313"/>
      <c r="G78" s="532"/>
    </row>
    <row r="79" spans="1:7" ht="17" customHeight="1" x14ac:dyDescent="0.35">
      <c r="A79" s="112" t="s">
        <v>63</v>
      </c>
      <c r="B79" s="497" t="s">
        <v>64</v>
      </c>
      <c r="C79" s="497"/>
      <c r="D79" s="497"/>
      <c r="E79" s="497"/>
      <c r="F79" s="313"/>
      <c r="G79" s="303"/>
    </row>
    <row r="80" spans="1:7" ht="17" customHeight="1" thickBot="1" x14ac:dyDescent="0.4">
      <c r="A80" s="155" t="s">
        <v>65</v>
      </c>
      <c r="B80" s="494" t="s">
        <v>66</v>
      </c>
      <c r="C80" s="494"/>
      <c r="D80" s="494"/>
      <c r="E80" s="494"/>
      <c r="F80" s="313"/>
      <c r="G80" s="305"/>
    </row>
    <row r="81" spans="1:7" ht="19.5" customHeight="1" x14ac:dyDescent="0.35">
      <c r="A81" s="495" t="s">
        <v>325</v>
      </c>
      <c r="B81" s="496"/>
      <c r="C81" s="496"/>
      <c r="D81" s="496"/>
      <c r="E81" s="496"/>
      <c r="F81" s="312"/>
      <c r="G81" s="111"/>
    </row>
    <row r="82" spans="1:7" ht="17" customHeight="1" x14ac:dyDescent="0.35">
      <c r="A82" s="131" t="s">
        <v>67</v>
      </c>
      <c r="B82" s="497" t="s">
        <v>68</v>
      </c>
      <c r="C82" s="497"/>
      <c r="D82" s="497"/>
      <c r="E82" s="497"/>
      <c r="F82" s="313"/>
      <c r="G82" s="303"/>
    </row>
    <row r="83" spans="1:7" ht="29" customHeight="1" x14ac:dyDescent="0.35">
      <c r="A83" s="125" t="s">
        <v>69</v>
      </c>
      <c r="B83" s="539" t="s">
        <v>70</v>
      </c>
      <c r="C83" s="498"/>
      <c r="D83" s="498"/>
      <c r="E83" s="499"/>
      <c r="F83" s="309"/>
      <c r="G83" s="544"/>
    </row>
    <row r="84" spans="1:7" ht="17" hidden="1" customHeight="1" x14ac:dyDescent="0.35">
      <c r="A84" s="127"/>
      <c r="B84" s="21" t="s">
        <v>11</v>
      </c>
      <c r="C84" s="287" t="s">
        <v>71</v>
      </c>
      <c r="D84" s="287"/>
      <c r="E84" s="16"/>
      <c r="F84" s="313"/>
      <c r="G84" s="545"/>
    </row>
    <row r="85" spans="1:7" ht="17" hidden="1" customHeight="1" x14ac:dyDescent="0.35">
      <c r="A85" s="127"/>
      <c r="B85" s="21" t="s">
        <v>11</v>
      </c>
      <c r="C85" s="287" t="s">
        <v>72</v>
      </c>
      <c r="D85" s="287"/>
      <c r="E85" s="16"/>
      <c r="F85" s="313"/>
      <c r="G85" s="545"/>
    </row>
    <row r="86" spans="1:7" ht="17" hidden="1" customHeight="1" x14ac:dyDescent="0.35">
      <c r="A86" s="127"/>
      <c r="B86" s="21" t="s">
        <v>11</v>
      </c>
      <c r="C86" s="287" t="s">
        <v>289</v>
      </c>
      <c r="D86" s="287"/>
      <c r="E86" s="16"/>
      <c r="F86" s="313"/>
      <c r="G86" s="545"/>
    </row>
    <row r="87" spans="1:7" ht="17" hidden="1" customHeight="1" x14ac:dyDescent="0.35">
      <c r="A87" s="127"/>
      <c r="B87" s="21" t="s">
        <v>11</v>
      </c>
      <c r="C87" s="287" t="s">
        <v>73</v>
      </c>
      <c r="D87" s="287"/>
      <c r="E87" s="16"/>
      <c r="F87" s="313"/>
      <c r="G87" s="545"/>
    </row>
    <row r="88" spans="1:7" ht="17" hidden="1" customHeight="1" x14ac:dyDescent="0.35">
      <c r="A88" s="127"/>
      <c r="B88" s="21" t="s">
        <v>11</v>
      </c>
      <c r="C88" s="287" t="s">
        <v>290</v>
      </c>
      <c r="D88" s="287"/>
      <c r="E88" s="16"/>
      <c r="F88" s="313"/>
      <c r="G88" s="545"/>
    </row>
    <row r="89" spans="1:7" ht="17" hidden="1" customHeight="1" x14ac:dyDescent="0.35">
      <c r="A89" s="127"/>
      <c r="B89" s="21" t="s">
        <v>11</v>
      </c>
      <c r="C89" s="287" t="s">
        <v>74</v>
      </c>
      <c r="D89" s="287"/>
      <c r="E89" s="16"/>
      <c r="F89" s="313"/>
      <c r="G89" s="545"/>
    </row>
    <row r="90" spans="1:7" ht="17" hidden="1" customHeight="1" x14ac:dyDescent="0.35">
      <c r="A90" s="127"/>
      <c r="B90" s="21" t="s">
        <v>11</v>
      </c>
      <c r="C90" s="287" t="s">
        <v>75</v>
      </c>
      <c r="D90" s="287"/>
      <c r="E90" s="16"/>
      <c r="F90" s="313"/>
      <c r="G90" s="545"/>
    </row>
    <row r="91" spans="1:7" ht="17" hidden="1" customHeight="1" x14ac:dyDescent="0.35">
      <c r="A91" s="127"/>
      <c r="B91" s="21" t="s">
        <v>11</v>
      </c>
      <c r="C91" s="287" t="s">
        <v>76</v>
      </c>
      <c r="D91" s="287"/>
      <c r="E91" s="16"/>
      <c r="F91" s="313"/>
      <c r="G91" s="545"/>
    </row>
    <row r="92" spans="1:7" ht="17" hidden="1" customHeight="1" x14ac:dyDescent="0.35">
      <c r="A92" s="127"/>
      <c r="B92" s="21" t="s">
        <v>11</v>
      </c>
      <c r="C92" s="287" t="s">
        <v>77</v>
      </c>
      <c r="D92" s="287"/>
      <c r="E92" s="16"/>
      <c r="F92" s="313"/>
      <c r="G92" s="545"/>
    </row>
    <row r="93" spans="1:7" ht="17" hidden="1" customHeight="1" x14ac:dyDescent="0.35">
      <c r="A93" s="127"/>
      <c r="B93" s="21" t="s">
        <v>11</v>
      </c>
      <c r="C93" s="289" t="s">
        <v>78</v>
      </c>
      <c r="D93" s="289"/>
      <c r="E93" s="24"/>
      <c r="F93" s="313"/>
      <c r="G93" s="546"/>
    </row>
    <row r="94" spans="1:7" ht="17" customHeight="1" x14ac:dyDescent="0.35">
      <c r="A94" s="112" t="s">
        <v>79</v>
      </c>
      <c r="B94" s="497" t="s">
        <v>80</v>
      </c>
      <c r="C94" s="497"/>
      <c r="D94" s="497"/>
      <c r="E94" s="497"/>
      <c r="F94" s="313"/>
      <c r="G94" s="303"/>
    </row>
    <row r="95" spans="1:7" ht="29" customHeight="1" x14ac:dyDescent="0.35">
      <c r="A95" s="125" t="s">
        <v>81</v>
      </c>
      <c r="B95" s="25" t="s">
        <v>88</v>
      </c>
      <c r="C95" s="26"/>
      <c r="D95" s="26"/>
      <c r="E95" s="27"/>
      <c r="F95" s="309"/>
      <c r="G95" s="530"/>
    </row>
    <row r="96" spans="1:7" ht="187" hidden="1" customHeight="1" x14ac:dyDescent="0.35">
      <c r="A96" s="132"/>
      <c r="B96" s="28"/>
      <c r="C96" s="290"/>
      <c r="D96" s="290"/>
      <c r="E96" s="29"/>
      <c r="F96" s="317"/>
      <c r="G96" s="531"/>
    </row>
    <row r="97" spans="1:7" ht="17" hidden="1" customHeight="1" x14ac:dyDescent="0.35">
      <c r="A97" s="132"/>
      <c r="B97" s="21" t="s">
        <v>11</v>
      </c>
      <c r="C97" s="290" t="s">
        <v>313</v>
      </c>
      <c r="D97" s="290"/>
      <c r="E97" s="29"/>
      <c r="F97" s="313"/>
      <c r="G97" s="531"/>
    </row>
    <row r="98" spans="1:7" ht="17" hidden="1" customHeight="1" x14ac:dyDescent="0.35">
      <c r="A98" s="132"/>
      <c r="B98" s="21" t="s">
        <v>11</v>
      </c>
      <c r="C98" s="290" t="s">
        <v>314</v>
      </c>
      <c r="D98" s="290"/>
      <c r="E98" s="29"/>
      <c r="F98" s="313"/>
      <c r="G98" s="531"/>
    </row>
    <row r="99" spans="1:7" ht="17" hidden="1" customHeight="1" x14ac:dyDescent="0.35">
      <c r="A99" s="133"/>
      <c r="B99" s="22" t="s">
        <v>11</v>
      </c>
      <c r="C99" s="30" t="s">
        <v>315</v>
      </c>
      <c r="D99" s="30"/>
      <c r="E99" s="31"/>
      <c r="F99" s="313"/>
      <c r="G99" s="532"/>
    </row>
    <row r="100" spans="1:7" ht="45" customHeight="1" x14ac:dyDescent="0.35">
      <c r="A100" s="134" t="s">
        <v>83</v>
      </c>
      <c r="B100" s="467" t="s">
        <v>316</v>
      </c>
      <c r="C100" s="468"/>
      <c r="D100" s="468"/>
      <c r="E100" s="469"/>
      <c r="F100" s="309"/>
      <c r="G100" s="530"/>
    </row>
    <row r="101" spans="1:7" ht="17" hidden="1" customHeight="1" x14ac:dyDescent="0.35">
      <c r="A101" s="132"/>
      <c r="B101" s="21" t="s">
        <v>11</v>
      </c>
      <c r="C101" s="290" t="s">
        <v>313</v>
      </c>
      <c r="D101" s="290"/>
      <c r="E101" s="29"/>
      <c r="F101" s="313"/>
      <c r="G101" s="531"/>
    </row>
    <row r="102" spans="1:7" ht="17" hidden="1" customHeight="1" x14ac:dyDescent="0.35">
      <c r="A102" s="132"/>
      <c r="B102" s="21" t="s">
        <v>11</v>
      </c>
      <c r="C102" s="290" t="s">
        <v>314</v>
      </c>
      <c r="D102" s="290"/>
      <c r="E102" s="29"/>
      <c r="F102" s="313"/>
      <c r="G102" s="531"/>
    </row>
    <row r="103" spans="1:7" ht="17" hidden="1" customHeight="1" x14ac:dyDescent="0.35">
      <c r="A103" s="133"/>
      <c r="B103" s="22" t="s">
        <v>11</v>
      </c>
      <c r="C103" s="30" t="s">
        <v>315</v>
      </c>
      <c r="D103" s="30"/>
      <c r="E103" s="31"/>
      <c r="F103" s="313"/>
      <c r="G103" s="532"/>
    </row>
    <row r="104" spans="1:7" ht="29" customHeight="1" x14ac:dyDescent="0.35">
      <c r="A104" s="135" t="s">
        <v>85</v>
      </c>
      <c r="B104" s="32" t="s">
        <v>89</v>
      </c>
      <c r="C104" s="33"/>
      <c r="D104" s="33"/>
      <c r="E104" s="34"/>
      <c r="F104" s="309"/>
      <c r="G104" s="530"/>
    </row>
    <row r="105" spans="1:7" ht="17" hidden="1" customHeight="1" x14ac:dyDescent="0.35">
      <c r="A105" s="136"/>
      <c r="B105" s="21" t="s">
        <v>11</v>
      </c>
      <c r="C105" s="289" t="s">
        <v>90</v>
      </c>
      <c r="D105" s="289"/>
      <c r="E105" s="24"/>
      <c r="F105" s="313"/>
      <c r="G105" s="531"/>
    </row>
    <row r="106" spans="1:7" ht="17" hidden="1" customHeight="1" x14ac:dyDescent="0.35">
      <c r="A106" s="136"/>
      <c r="B106" s="21" t="s">
        <v>11</v>
      </c>
      <c r="C106" s="289" t="s">
        <v>91</v>
      </c>
      <c r="D106" s="289"/>
      <c r="E106" s="24"/>
      <c r="F106" s="313"/>
      <c r="G106" s="531"/>
    </row>
    <row r="107" spans="1:7" ht="17" hidden="1" customHeight="1" x14ac:dyDescent="0.35">
      <c r="A107" s="136"/>
      <c r="B107" s="21" t="s">
        <v>11</v>
      </c>
      <c r="C107" s="289" t="s">
        <v>92</v>
      </c>
      <c r="D107" s="289"/>
      <c r="E107" s="24"/>
      <c r="F107" s="313"/>
      <c r="G107" s="531"/>
    </row>
    <row r="108" spans="1:7" ht="17" hidden="1" customHeight="1" x14ac:dyDescent="0.35">
      <c r="A108" s="136"/>
      <c r="B108" s="21" t="s">
        <v>11</v>
      </c>
      <c r="C108" s="478" t="s">
        <v>304</v>
      </c>
      <c r="D108" s="478"/>
      <c r="E108" s="479"/>
      <c r="F108" s="313"/>
      <c r="G108" s="531"/>
    </row>
    <row r="109" spans="1:7" ht="17" hidden="1" customHeight="1" x14ac:dyDescent="0.35">
      <c r="A109" s="136"/>
      <c r="B109" s="21" t="s">
        <v>11</v>
      </c>
      <c r="C109" s="289" t="s">
        <v>283</v>
      </c>
      <c r="D109" s="289"/>
      <c r="E109" s="24"/>
      <c r="F109" s="313"/>
      <c r="G109" s="531"/>
    </row>
    <row r="110" spans="1:7" ht="17" hidden="1" customHeight="1" x14ac:dyDescent="0.35">
      <c r="A110" s="137"/>
      <c r="B110" s="22" t="s">
        <v>11</v>
      </c>
      <c r="C110" s="18" t="s">
        <v>284</v>
      </c>
      <c r="D110" s="18"/>
      <c r="E110" s="23"/>
      <c r="F110" s="313"/>
      <c r="G110" s="532"/>
    </row>
    <row r="111" spans="1:7" ht="45" customHeight="1" x14ac:dyDescent="0.35">
      <c r="A111" s="124" t="s">
        <v>87</v>
      </c>
      <c r="B111" s="540" t="s">
        <v>282</v>
      </c>
      <c r="C111" s="541"/>
      <c r="D111" s="541"/>
      <c r="E111" s="542"/>
      <c r="F111" s="309"/>
      <c r="G111" s="530"/>
    </row>
    <row r="112" spans="1:7" ht="89" customHeight="1" thickBot="1" x14ac:dyDescent="0.4">
      <c r="A112" s="138"/>
      <c r="B112" s="48"/>
      <c r="C112" s="288"/>
      <c r="D112" s="288"/>
      <c r="E112" s="82"/>
      <c r="F112" s="313"/>
      <c r="G112" s="532"/>
    </row>
    <row r="113" spans="1:7" s="1" customFormat="1" ht="17" hidden="1" customHeight="1" x14ac:dyDescent="0.45">
      <c r="A113" s="139" t="s">
        <v>294</v>
      </c>
      <c r="B113" s="83" t="s">
        <v>353</v>
      </c>
      <c r="C113" s="83"/>
      <c r="D113" s="83"/>
      <c r="E113" s="84"/>
      <c r="F113" s="313"/>
      <c r="G113" s="304"/>
    </row>
    <row r="114" spans="1:7" s="4" customFormat="1" ht="29" hidden="1" customHeight="1" x14ac:dyDescent="0.35">
      <c r="A114" s="140" t="s">
        <v>208</v>
      </c>
      <c r="B114" s="85" t="s">
        <v>321</v>
      </c>
      <c r="C114" s="86"/>
      <c r="D114" s="86"/>
      <c r="E114" s="87"/>
      <c r="F114" s="302"/>
      <c r="G114" s="527"/>
    </row>
    <row r="115" spans="1:7" s="1" customFormat="1" ht="17" hidden="1" customHeight="1" x14ac:dyDescent="0.45">
      <c r="A115" s="141"/>
      <c r="B115" s="88" t="s">
        <v>11</v>
      </c>
      <c r="C115" s="488" t="s">
        <v>322</v>
      </c>
      <c r="D115" s="488"/>
      <c r="E115" s="489"/>
      <c r="F115" s="310"/>
      <c r="G115" s="528"/>
    </row>
    <row r="116" spans="1:7" s="1" customFormat="1" ht="17" hidden="1" customHeight="1" x14ac:dyDescent="0.45">
      <c r="A116" s="141"/>
      <c r="B116" s="88" t="s">
        <v>11</v>
      </c>
      <c r="C116" s="488" t="s">
        <v>314</v>
      </c>
      <c r="D116" s="488"/>
      <c r="E116" s="489"/>
      <c r="F116" s="310"/>
      <c r="G116" s="528"/>
    </row>
    <row r="117" spans="1:7" s="1" customFormat="1" ht="17" hidden="1" customHeight="1" x14ac:dyDescent="0.45">
      <c r="A117" s="141"/>
      <c r="B117" s="88" t="s">
        <v>11</v>
      </c>
      <c r="C117" s="488" t="s">
        <v>315</v>
      </c>
      <c r="D117" s="488"/>
      <c r="E117" s="489"/>
      <c r="F117" s="310"/>
      <c r="G117" s="528"/>
    </row>
    <row r="118" spans="1:7" s="1" customFormat="1" ht="17" hidden="1" customHeight="1" thickBot="1" x14ac:dyDescent="0.5">
      <c r="A118" s="142"/>
      <c r="B118" s="89" t="s">
        <v>11</v>
      </c>
      <c r="C118" s="90" t="s">
        <v>352</v>
      </c>
      <c r="D118" s="91"/>
      <c r="E118" s="92"/>
      <c r="F118" s="310"/>
      <c r="G118" s="529"/>
    </row>
    <row r="119" spans="1:7" s="4" customFormat="1" ht="29" hidden="1" customHeight="1" x14ac:dyDescent="0.35">
      <c r="A119" s="143" t="s">
        <v>253</v>
      </c>
      <c r="B119" s="93" t="s">
        <v>277</v>
      </c>
      <c r="C119" s="94"/>
      <c r="D119" s="94"/>
      <c r="E119" s="95"/>
      <c r="F119" s="302"/>
      <c r="G119" s="527"/>
    </row>
    <row r="120" spans="1:7" s="1" customFormat="1" ht="17" hidden="1" customHeight="1" x14ac:dyDescent="0.45">
      <c r="A120" s="144"/>
      <c r="B120" s="96" t="s">
        <v>11</v>
      </c>
      <c r="C120" s="291" t="s">
        <v>247</v>
      </c>
      <c r="D120" s="291"/>
      <c r="E120" s="97"/>
      <c r="F120" s="310"/>
      <c r="G120" s="528"/>
    </row>
    <row r="121" spans="1:7" s="1" customFormat="1" ht="17" hidden="1" customHeight="1" x14ac:dyDescent="0.45">
      <c r="A121" s="144"/>
      <c r="B121" s="96" t="s">
        <v>11</v>
      </c>
      <c r="C121" s="291" t="s">
        <v>279</v>
      </c>
      <c r="D121" s="291"/>
      <c r="E121" s="97"/>
      <c r="F121" s="310"/>
      <c r="G121" s="528"/>
    </row>
    <row r="122" spans="1:7" s="1" customFormat="1" ht="17" hidden="1" customHeight="1" x14ac:dyDescent="0.45">
      <c r="A122" s="144"/>
      <c r="B122" s="96" t="s">
        <v>11</v>
      </c>
      <c r="C122" s="460" t="s">
        <v>326</v>
      </c>
      <c r="D122" s="460"/>
      <c r="E122" s="461"/>
      <c r="F122" s="310"/>
      <c r="G122" s="528"/>
    </row>
    <row r="123" spans="1:7" s="1" customFormat="1" ht="17" hidden="1" customHeight="1" x14ac:dyDescent="0.45">
      <c r="A123" s="144"/>
      <c r="B123" s="96" t="s">
        <v>11</v>
      </c>
      <c r="C123" s="291" t="s">
        <v>248</v>
      </c>
      <c r="D123" s="291"/>
      <c r="E123" s="97"/>
      <c r="F123" s="310"/>
      <c r="G123" s="528"/>
    </row>
    <row r="124" spans="1:7" s="1" customFormat="1" ht="17" hidden="1" customHeight="1" x14ac:dyDescent="0.45">
      <c r="A124" s="145"/>
      <c r="B124" s="98" t="s">
        <v>11</v>
      </c>
      <c r="C124" s="462" t="s">
        <v>299</v>
      </c>
      <c r="D124" s="462"/>
      <c r="E124" s="463"/>
      <c r="F124" s="310"/>
      <c r="G124" s="529"/>
    </row>
    <row r="125" spans="1:7" s="4" customFormat="1" ht="29" hidden="1" customHeight="1" x14ac:dyDescent="0.35">
      <c r="A125" s="143" t="s">
        <v>254</v>
      </c>
      <c r="B125" s="93" t="s">
        <v>250</v>
      </c>
      <c r="C125" s="94"/>
      <c r="D125" s="94"/>
      <c r="E125" s="95"/>
      <c r="F125" s="302"/>
      <c r="G125" s="527"/>
    </row>
    <row r="126" spans="1:7" s="1" customFormat="1" ht="17" hidden="1" customHeight="1" x14ac:dyDescent="0.45">
      <c r="A126" s="144"/>
      <c r="B126" s="96" t="s">
        <v>11</v>
      </c>
      <c r="C126" s="291" t="s">
        <v>249</v>
      </c>
      <c r="D126" s="291"/>
      <c r="E126" s="97"/>
      <c r="F126" s="310"/>
      <c r="G126" s="528"/>
    </row>
    <row r="127" spans="1:7" s="1" customFormat="1" ht="17" hidden="1" customHeight="1" x14ac:dyDescent="0.45">
      <c r="A127" s="144"/>
      <c r="B127" s="96" t="s">
        <v>11</v>
      </c>
      <c r="C127" s="291" t="s">
        <v>251</v>
      </c>
      <c r="D127" s="291"/>
      <c r="E127" s="97"/>
      <c r="F127" s="310"/>
      <c r="G127" s="529"/>
    </row>
    <row r="128" spans="1:7" s="1" customFormat="1" ht="17" hidden="1" customHeight="1" thickBot="1" x14ac:dyDescent="0.5">
      <c r="A128" s="164" t="s">
        <v>255</v>
      </c>
      <c r="B128" s="464" t="s">
        <v>252</v>
      </c>
      <c r="C128" s="464"/>
      <c r="D128" s="464"/>
      <c r="E128" s="464"/>
      <c r="F128" s="318"/>
      <c r="G128" s="306"/>
    </row>
    <row r="129" spans="1:7" ht="16.5" x14ac:dyDescent="0.35">
      <c r="A129" s="165" t="s">
        <v>93</v>
      </c>
      <c r="B129" s="166"/>
      <c r="C129" s="166"/>
      <c r="D129" s="166"/>
      <c r="E129" s="166"/>
      <c r="F129" s="312"/>
      <c r="G129" s="111"/>
    </row>
    <row r="130" spans="1:7" ht="16.5" x14ac:dyDescent="0.35">
      <c r="A130" s="146" t="s">
        <v>94</v>
      </c>
      <c r="B130" s="15" t="s">
        <v>95</v>
      </c>
      <c r="C130" s="15"/>
      <c r="D130" s="15"/>
      <c r="E130" s="15"/>
      <c r="F130" s="313"/>
      <c r="G130" s="303"/>
    </row>
    <row r="131" spans="1:7" s="7" customFormat="1" ht="29" customHeight="1" x14ac:dyDescent="0.35">
      <c r="A131" s="125" t="s">
        <v>96</v>
      </c>
      <c r="B131" s="25" t="s">
        <v>97</v>
      </c>
      <c r="C131" s="36"/>
      <c r="D131" s="36"/>
      <c r="E131" s="37"/>
      <c r="F131" s="309"/>
      <c r="G131" s="530"/>
    </row>
    <row r="132" spans="1:7" s="7" customFormat="1" ht="17" hidden="1" customHeight="1" x14ac:dyDescent="0.35">
      <c r="A132" s="126"/>
      <c r="B132" s="38" t="s">
        <v>11</v>
      </c>
      <c r="C132" s="292" t="s">
        <v>98</v>
      </c>
      <c r="D132" s="292"/>
      <c r="E132" s="39"/>
      <c r="F132" s="313"/>
      <c r="G132" s="531"/>
    </row>
    <row r="133" spans="1:7" ht="17" hidden="1" customHeight="1" x14ac:dyDescent="0.35">
      <c r="A133" s="129"/>
      <c r="B133" s="38" t="s">
        <v>11</v>
      </c>
      <c r="C133" s="486" t="s">
        <v>354</v>
      </c>
      <c r="D133" s="486"/>
      <c r="E133" s="487"/>
      <c r="F133" s="313"/>
      <c r="G133" s="531"/>
    </row>
    <row r="134" spans="1:7" ht="17" hidden="1" customHeight="1" x14ac:dyDescent="0.35">
      <c r="A134" s="130"/>
      <c r="B134" s="40" t="s">
        <v>11</v>
      </c>
      <c r="C134" s="41" t="s">
        <v>355</v>
      </c>
      <c r="D134" s="42"/>
      <c r="E134" s="43"/>
      <c r="F134" s="313"/>
      <c r="G134" s="532"/>
    </row>
    <row r="135" spans="1:7" s="7" customFormat="1" ht="29" customHeight="1" x14ac:dyDescent="0.35">
      <c r="A135" s="125" t="s">
        <v>99</v>
      </c>
      <c r="B135" s="32" t="s">
        <v>100</v>
      </c>
      <c r="C135" s="44"/>
      <c r="D135" s="44"/>
      <c r="E135" s="45"/>
      <c r="F135" s="309"/>
      <c r="G135" s="530"/>
    </row>
    <row r="136" spans="1:7" s="7" customFormat="1" ht="17" hidden="1" customHeight="1" x14ac:dyDescent="0.35">
      <c r="A136" s="126"/>
      <c r="B136" s="38" t="s">
        <v>11</v>
      </c>
      <c r="C136" s="292" t="s">
        <v>356</v>
      </c>
      <c r="D136" s="293"/>
      <c r="E136" s="46"/>
      <c r="F136" s="313"/>
      <c r="G136" s="531"/>
    </row>
    <row r="137" spans="1:7" ht="17" hidden="1" customHeight="1" x14ac:dyDescent="0.35">
      <c r="A137" s="138"/>
      <c r="B137" s="38" t="s">
        <v>11</v>
      </c>
      <c r="C137" s="292" t="s">
        <v>357</v>
      </c>
      <c r="D137" s="293"/>
      <c r="E137" s="46"/>
      <c r="F137" s="313"/>
      <c r="G137" s="531"/>
    </row>
    <row r="138" spans="1:7" ht="17" hidden="1" customHeight="1" x14ac:dyDescent="0.35">
      <c r="A138" s="138"/>
      <c r="B138" s="38" t="s">
        <v>11</v>
      </c>
      <c r="C138" s="292" t="s">
        <v>358</v>
      </c>
      <c r="D138" s="292"/>
      <c r="E138" s="39"/>
      <c r="F138" s="313"/>
      <c r="G138" s="531"/>
    </row>
    <row r="139" spans="1:7" ht="17" hidden="1" customHeight="1" x14ac:dyDescent="0.35">
      <c r="A139" s="127"/>
      <c r="B139" s="38" t="s">
        <v>11</v>
      </c>
      <c r="C139" s="292" t="s">
        <v>301</v>
      </c>
      <c r="D139" s="292"/>
      <c r="E139" s="39"/>
      <c r="F139" s="313"/>
      <c r="G139" s="531"/>
    </row>
    <row r="140" spans="1:7" ht="17" hidden="1" customHeight="1" x14ac:dyDescent="0.35">
      <c r="A140" s="127"/>
      <c r="B140" s="38"/>
      <c r="C140" s="294" t="s">
        <v>11</v>
      </c>
      <c r="D140" s="476" t="s">
        <v>359</v>
      </c>
      <c r="E140" s="477"/>
      <c r="F140" s="313"/>
      <c r="G140" s="531"/>
    </row>
    <row r="141" spans="1:7" ht="17" hidden="1" customHeight="1" x14ac:dyDescent="0.35">
      <c r="A141" s="127"/>
      <c r="B141" s="38"/>
      <c r="C141" s="294" t="s">
        <v>11</v>
      </c>
      <c r="D141" s="476" t="s">
        <v>360</v>
      </c>
      <c r="E141" s="477"/>
      <c r="F141" s="313"/>
      <c r="G141" s="531"/>
    </row>
    <row r="142" spans="1:7" ht="17" hidden="1" customHeight="1" x14ac:dyDescent="0.35">
      <c r="A142" s="127"/>
      <c r="B142" s="38"/>
      <c r="C142" s="294" t="s">
        <v>11</v>
      </c>
      <c r="D142" s="476" t="s">
        <v>361</v>
      </c>
      <c r="E142" s="477"/>
      <c r="F142" s="313"/>
      <c r="G142" s="531"/>
    </row>
    <row r="143" spans="1:7" ht="17" hidden="1" customHeight="1" x14ac:dyDescent="0.35">
      <c r="A143" s="127"/>
      <c r="B143" s="38"/>
      <c r="C143" s="294" t="s">
        <v>11</v>
      </c>
      <c r="D143" s="476" t="s">
        <v>362</v>
      </c>
      <c r="E143" s="477"/>
      <c r="F143" s="313"/>
      <c r="G143" s="532"/>
    </row>
    <row r="144" spans="1:7" ht="17" customHeight="1" x14ac:dyDescent="0.35">
      <c r="A144" s="112" t="s">
        <v>101</v>
      </c>
      <c r="B144" s="12" t="s">
        <v>102</v>
      </c>
      <c r="C144" s="12"/>
      <c r="D144" s="12"/>
      <c r="E144" s="12"/>
      <c r="F144" s="313"/>
      <c r="G144" s="303"/>
    </row>
    <row r="145" spans="1:7" ht="17" customHeight="1" x14ac:dyDescent="0.35">
      <c r="A145" s="112" t="s">
        <v>103</v>
      </c>
      <c r="B145" s="12" t="s">
        <v>104</v>
      </c>
      <c r="C145" s="12"/>
      <c r="D145" s="12"/>
      <c r="E145" s="12"/>
      <c r="F145" s="313"/>
      <c r="G145" s="303"/>
    </row>
    <row r="146" spans="1:7" ht="45" customHeight="1" x14ac:dyDescent="0.35">
      <c r="A146" s="124" t="s">
        <v>105</v>
      </c>
      <c r="B146" s="540" t="s">
        <v>106</v>
      </c>
      <c r="C146" s="541"/>
      <c r="D146" s="541"/>
      <c r="E146" s="542"/>
      <c r="F146" s="309"/>
      <c r="G146" s="530"/>
    </row>
    <row r="147" spans="1:7" ht="17" hidden="1" customHeight="1" x14ac:dyDescent="0.35">
      <c r="A147" s="127"/>
      <c r="B147" s="21" t="s">
        <v>11</v>
      </c>
      <c r="C147" s="287" t="s">
        <v>107</v>
      </c>
      <c r="D147" s="287"/>
      <c r="E147" s="47"/>
      <c r="F147" s="313"/>
      <c r="G147" s="531"/>
    </row>
    <row r="148" spans="1:7" ht="17" hidden="1" customHeight="1" x14ac:dyDescent="0.35">
      <c r="A148" s="127"/>
      <c r="B148" s="48"/>
      <c r="C148" s="286" t="s">
        <v>11</v>
      </c>
      <c r="D148" s="295" t="s">
        <v>108</v>
      </c>
      <c r="E148" s="49"/>
      <c r="F148" s="313"/>
      <c r="G148" s="531"/>
    </row>
    <row r="149" spans="1:7" ht="17" hidden="1" customHeight="1" x14ac:dyDescent="0.35">
      <c r="A149" s="127"/>
      <c r="B149" s="48"/>
      <c r="C149" s="286" t="s">
        <v>11</v>
      </c>
      <c r="D149" s="295" t="s">
        <v>109</v>
      </c>
      <c r="E149" s="49"/>
      <c r="F149" s="313"/>
      <c r="G149" s="531"/>
    </row>
    <row r="150" spans="1:7" ht="17" hidden="1" customHeight="1" x14ac:dyDescent="0.35">
      <c r="A150" s="127"/>
      <c r="B150" s="48"/>
      <c r="C150" s="286" t="s">
        <v>11</v>
      </c>
      <c r="D150" s="295" t="s">
        <v>110</v>
      </c>
      <c r="E150" s="49"/>
      <c r="F150" s="313"/>
      <c r="G150" s="531"/>
    </row>
    <row r="151" spans="1:7" ht="17" hidden="1" customHeight="1" x14ac:dyDescent="0.35">
      <c r="A151" s="127"/>
      <c r="B151" s="48"/>
      <c r="C151" s="286" t="s">
        <v>11</v>
      </c>
      <c r="D151" s="295" t="s">
        <v>111</v>
      </c>
      <c r="E151" s="49"/>
      <c r="F151" s="313"/>
      <c r="G151" s="531"/>
    </row>
    <row r="152" spans="1:7" ht="17" hidden="1" customHeight="1" x14ac:dyDescent="0.35">
      <c r="A152" s="127"/>
      <c r="B152" s="48"/>
      <c r="C152" s="286" t="s">
        <v>11</v>
      </c>
      <c r="D152" s="295" t="s">
        <v>112</v>
      </c>
      <c r="E152" s="49"/>
      <c r="F152" s="313"/>
      <c r="G152" s="531"/>
    </row>
    <row r="153" spans="1:7" ht="17" hidden="1" customHeight="1" x14ac:dyDescent="0.35">
      <c r="A153" s="127"/>
      <c r="B153" s="48"/>
      <c r="C153" s="286" t="s">
        <v>11</v>
      </c>
      <c r="D153" s="295" t="s">
        <v>113</v>
      </c>
      <c r="E153" s="49"/>
      <c r="F153" s="313"/>
      <c r="G153" s="531"/>
    </row>
    <row r="154" spans="1:7" ht="17" hidden="1" customHeight="1" x14ac:dyDescent="0.35">
      <c r="A154" s="127"/>
      <c r="B154" s="21" t="s">
        <v>11</v>
      </c>
      <c r="C154" s="287" t="s">
        <v>243</v>
      </c>
      <c r="D154" s="287"/>
      <c r="E154" s="47"/>
      <c r="F154" s="313"/>
      <c r="G154" s="531"/>
    </row>
    <row r="155" spans="1:7" ht="17" hidden="1" customHeight="1" x14ac:dyDescent="0.35">
      <c r="A155" s="129"/>
      <c r="B155" s="50"/>
      <c r="C155" s="286" t="s">
        <v>11</v>
      </c>
      <c r="D155" s="295" t="s">
        <v>114</v>
      </c>
      <c r="E155" s="49"/>
      <c r="F155" s="313"/>
      <c r="G155" s="531"/>
    </row>
    <row r="156" spans="1:7" ht="17" hidden="1" customHeight="1" x14ac:dyDescent="0.35">
      <c r="A156" s="129"/>
      <c r="B156" s="50"/>
      <c r="C156" s="286" t="s">
        <v>11</v>
      </c>
      <c r="D156" s="296" t="s">
        <v>115</v>
      </c>
      <c r="E156" s="49"/>
      <c r="F156" s="313"/>
      <c r="G156" s="531"/>
    </row>
    <row r="157" spans="1:7" ht="17" hidden="1" customHeight="1" x14ac:dyDescent="0.35">
      <c r="A157" s="127"/>
      <c r="B157" s="21" t="s">
        <v>11</v>
      </c>
      <c r="C157" s="287" t="s">
        <v>116</v>
      </c>
      <c r="D157" s="287"/>
      <c r="E157" s="47"/>
      <c r="F157" s="313"/>
      <c r="G157" s="531"/>
    </row>
    <row r="158" spans="1:7" ht="17" hidden="1" customHeight="1" x14ac:dyDescent="0.35">
      <c r="A158" s="127"/>
      <c r="B158" s="51"/>
      <c r="C158" s="286" t="s">
        <v>11</v>
      </c>
      <c r="D158" s="295" t="s">
        <v>117</v>
      </c>
      <c r="E158" s="49"/>
      <c r="F158" s="313"/>
      <c r="G158" s="531"/>
    </row>
    <row r="159" spans="1:7" ht="17" hidden="1" customHeight="1" x14ac:dyDescent="0.35">
      <c r="A159" s="127"/>
      <c r="B159" s="48"/>
      <c r="C159" s="286" t="s">
        <v>11</v>
      </c>
      <c r="D159" s="295" t="s">
        <v>118</v>
      </c>
      <c r="E159" s="49"/>
      <c r="F159" s="313"/>
      <c r="G159" s="531"/>
    </row>
    <row r="160" spans="1:7" ht="17" hidden="1" customHeight="1" x14ac:dyDescent="0.35">
      <c r="A160" s="127"/>
      <c r="B160" s="48"/>
      <c r="C160" s="286" t="s">
        <v>11</v>
      </c>
      <c r="D160" s="492" t="s">
        <v>236</v>
      </c>
      <c r="E160" s="493"/>
      <c r="F160" s="313"/>
      <c r="G160" s="531"/>
    </row>
    <row r="161" spans="1:8" ht="17" hidden="1" customHeight="1" x14ac:dyDescent="0.35">
      <c r="A161" s="127"/>
      <c r="B161" s="48"/>
      <c r="C161" s="286" t="s">
        <v>11</v>
      </c>
      <c r="D161" s="492" t="s">
        <v>119</v>
      </c>
      <c r="E161" s="493"/>
      <c r="F161" s="313"/>
      <c r="G161" s="531"/>
    </row>
    <row r="162" spans="1:8" ht="17" hidden="1" customHeight="1" x14ac:dyDescent="0.35">
      <c r="A162" s="127"/>
      <c r="B162" s="21" t="s">
        <v>11</v>
      </c>
      <c r="C162" s="287" t="s">
        <v>120</v>
      </c>
      <c r="D162" s="287"/>
      <c r="E162" s="47"/>
      <c r="F162" s="313"/>
      <c r="G162" s="531"/>
    </row>
    <row r="163" spans="1:8" ht="17" hidden="1" customHeight="1" x14ac:dyDescent="0.35">
      <c r="A163" s="127"/>
      <c r="B163" s="48"/>
      <c r="C163" s="286" t="s">
        <v>11</v>
      </c>
      <c r="D163" s="295" t="s">
        <v>121</v>
      </c>
      <c r="E163" s="49"/>
      <c r="F163" s="313"/>
      <c r="G163" s="531"/>
    </row>
    <row r="164" spans="1:8" ht="17" hidden="1" customHeight="1" x14ac:dyDescent="0.35">
      <c r="A164" s="127"/>
      <c r="B164" s="48"/>
      <c r="C164" s="286" t="s">
        <v>11</v>
      </c>
      <c r="D164" s="295" t="s">
        <v>122</v>
      </c>
      <c r="E164" s="49"/>
      <c r="F164" s="313"/>
      <c r="G164" s="531"/>
    </row>
    <row r="165" spans="1:8" ht="17" hidden="1" customHeight="1" x14ac:dyDescent="0.35">
      <c r="A165" s="128"/>
      <c r="B165" s="35"/>
      <c r="C165" s="19" t="s">
        <v>11</v>
      </c>
      <c r="D165" s="52" t="s">
        <v>123</v>
      </c>
      <c r="E165" s="53"/>
      <c r="F165" s="313"/>
      <c r="G165" s="532"/>
    </row>
    <row r="166" spans="1:8" s="7" customFormat="1" ht="29" customHeight="1" x14ac:dyDescent="0.35">
      <c r="A166" s="135" t="s">
        <v>124</v>
      </c>
      <c r="B166" s="32" t="s">
        <v>244</v>
      </c>
      <c r="C166" s="44"/>
      <c r="D166" s="44"/>
      <c r="E166" s="45"/>
      <c r="F166" s="309"/>
      <c r="G166" s="530"/>
    </row>
    <row r="167" spans="1:8" ht="17" customHeight="1" x14ac:dyDescent="0.35">
      <c r="A167" s="136"/>
      <c r="B167" s="21" t="s">
        <v>11</v>
      </c>
      <c r="C167" s="289" t="s">
        <v>125</v>
      </c>
      <c r="D167" s="289"/>
      <c r="E167" s="54"/>
      <c r="F167" s="313"/>
      <c r="G167" s="531"/>
    </row>
    <row r="168" spans="1:8" ht="17" customHeight="1" x14ac:dyDescent="0.35">
      <c r="A168" s="136"/>
      <c r="B168" s="21" t="s">
        <v>11</v>
      </c>
      <c r="C168" s="289" t="s">
        <v>126</v>
      </c>
      <c r="D168" s="289"/>
      <c r="E168" s="54"/>
      <c r="F168" s="313"/>
      <c r="G168" s="531"/>
    </row>
    <row r="169" spans="1:8" ht="17" customHeight="1" x14ac:dyDescent="0.35">
      <c r="A169" s="137"/>
      <c r="B169" s="22" t="s">
        <v>11</v>
      </c>
      <c r="C169" s="18" t="s">
        <v>127</v>
      </c>
      <c r="D169" s="18"/>
      <c r="E169" s="55"/>
      <c r="F169" s="313"/>
      <c r="G169" s="532"/>
    </row>
    <row r="170" spans="1:8" s="7" customFormat="1" ht="29" customHeight="1" x14ac:dyDescent="0.35">
      <c r="A170" s="125" t="s">
        <v>128</v>
      </c>
      <c r="B170" s="25" t="s">
        <v>129</v>
      </c>
      <c r="C170" s="36"/>
      <c r="D170" s="36"/>
      <c r="E170" s="37"/>
      <c r="F170" s="309"/>
      <c r="G170" s="530"/>
    </row>
    <row r="171" spans="1:8" ht="17" customHeight="1" x14ac:dyDescent="0.35">
      <c r="A171" s="127"/>
      <c r="B171" s="21" t="s">
        <v>11</v>
      </c>
      <c r="C171" s="492" t="s">
        <v>130</v>
      </c>
      <c r="D171" s="492"/>
      <c r="E171" s="493"/>
      <c r="F171" s="313"/>
      <c r="G171" s="531"/>
    </row>
    <row r="172" spans="1:8" ht="17" customHeight="1" thickBot="1" x14ac:dyDescent="0.4">
      <c r="A172" s="128"/>
      <c r="B172" s="22" t="s">
        <v>11</v>
      </c>
      <c r="C172" s="56" t="s">
        <v>305</v>
      </c>
      <c r="D172" s="56"/>
      <c r="E172" s="57"/>
      <c r="F172" s="313"/>
      <c r="G172" s="532"/>
    </row>
    <row r="173" spans="1:8" s="4" customFormat="1" ht="29" hidden="1" customHeight="1" x14ac:dyDescent="0.35">
      <c r="A173" s="140" t="s">
        <v>295</v>
      </c>
      <c r="B173" s="85" t="s">
        <v>320</v>
      </c>
      <c r="C173" s="86"/>
      <c r="D173" s="86"/>
      <c r="E173" s="87"/>
      <c r="F173" s="302"/>
      <c r="G173" s="527"/>
    </row>
    <row r="174" spans="1:8" s="1" customFormat="1" ht="17" hidden="1" customHeight="1" x14ac:dyDescent="0.45">
      <c r="A174" s="147"/>
      <c r="B174" s="88" t="s">
        <v>11</v>
      </c>
      <c r="C174" s="490" t="s">
        <v>291</v>
      </c>
      <c r="D174" s="490"/>
      <c r="E174" s="491"/>
      <c r="F174" s="310"/>
      <c r="G174" s="528"/>
    </row>
    <row r="175" spans="1:8" s="1" customFormat="1" ht="17" hidden="1" customHeight="1" thickBot="1" x14ac:dyDescent="0.5">
      <c r="A175" s="142"/>
      <c r="B175" s="89" t="s">
        <v>11</v>
      </c>
      <c r="C175" s="99" t="s">
        <v>292</v>
      </c>
      <c r="D175" s="99"/>
      <c r="E175" s="100"/>
      <c r="F175" s="310"/>
      <c r="G175" s="529"/>
    </row>
    <row r="176" spans="1:8" s="4" customFormat="1" ht="29" hidden="1" customHeight="1" x14ac:dyDescent="0.35">
      <c r="A176" s="176" t="s">
        <v>131</v>
      </c>
      <c r="B176" s="58" t="s">
        <v>132</v>
      </c>
      <c r="C176" s="58"/>
      <c r="D176" s="58"/>
      <c r="E176" s="59"/>
      <c r="F176" s="302"/>
      <c r="G176" s="527"/>
      <c r="H176" s="11"/>
    </row>
    <row r="177" spans="1:8" s="1" customFormat="1" ht="17" hidden="1" customHeight="1" x14ac:dyDescent="0.45">
      <c r="A177" s="177"/>
      <c r="B177" s="297" t="s">
        <v>11</v>
      </c>
      <c r="C177" s="298" t="s">
        <v>133</v>
      </c>
      <c r="D177" s="298"/>
      <c r="E177" s="60"/>
      <c r="F177" s="310"/>
      <c r="G177" s="528"/>
      <c r="H177" s="5"/>
    </row>
    <row r="178" spans="1:8" s="1" customFormat="1" ht="17" hidden="1" customHeight="1" x14ac:dyDescent="0.45">
      <c r="A178" s="177"/>
      <c r="B178" s="297" t="s">
        <v>11</v>
      </c>
      <c r="C178" s="298" t="s">
        <v>134</v>
      </c>
      <c r="D178" s="298"/>
      <c r="E178" s="60"/>
      <c r="F178" s="310"/>
      <c r="G178" s="528"/>
      <c r="H178" s="5"/>
    </row>
    <row r="179" spans="1:8" s="1" customFormat="1" ht="17" hidden="1" customHeight="1" x14ac:dyDescent="0.45">
      <c r="A179" s="178"/>
      <c r="B179" s="297" t="s">
        <v>11</v>
      </c>
      <c r="C179" s="298" t="s">
        <v>135</v>
      </c>
      <c r="D179" s="298"/>
      <c r="E179" s="60"/>
      <c r="F179" s="310"/>
      <c r="G179" s="529"/>
      <c r="H179" s="5"/>
    </row>
    <row r="180" spans="1:8" s="1" customFormat="1" ht="17" hidden="1" customHeight="1" x14ac:dyDescent="0.45">
      <c r="A180" s="148" t="s">
        <v>136</v>
      </c>
      <c r="B180" s="61" t="s">
        <v>275</v>
      </c>
      <c r="C180" s="62"/>
      <c r="D180" s="62"/>
      <c r="E180" s="62"/>
      <c r="F180" s="310"/>
      <c r="G180" s="307"/>
      <c r="H180" s="5"/>
    </row>
    <row r="181" spans="1:8" s="1" customFormat="1" ht="17" hidden="1" customHeight="1" x14ac:dyDescent="0.45">
      <c r="A181" s="148" t="s">
        <v>137</v>
      </c>
      <c r="B181" s="61" t="s">
        <v>138</v>
      </c>
      <c r="C181" s="61"/>
      <c r="D181" s="61"/>
      <c r="E181" s="61"/>
      <c r="F181" s="310"/>
      <c r="G181" s="307"/>
      <c r="H181" s="5"/>
    </row>
    <row r="182" spans="1:8" s="1" customFormat="1" ht="17" hidden="1" customHeight="1" thickBot="1" x14ac:dyDescent="0.5">
      <c r="A182" s="167" t="s">
        <v>139</v>
      </c>
      <c r="B182" s="168" t="s">
        <v>276</v>
      </c>
      <c r="C182" s="168"/>
      <c r="D182" s="168"/>
      <c r="E182" s="168"/>
      <c r="F182" s="318"/>
      <c r="G182" s="308"/>
      <c r="H182" s="5"/>
    </row>
    <row r="183" spans="1:8" ht="16.5" x14ac:dyDescent="0.35">
      <c r="A183" s="165" t="s">
        <v>140</v>
      </c>
      <c r="B183" s="166"/>
      <c r="C183" s="166"/>
      <c r="D183" s="166"/>
      <c r="E183" s="166"/>
      <c r="F183" s="312"/>
      <c r="G183" s="111"/>
    </row>
    <row r="184" spans="1:8" ht="45" customHeight="1" x14ac:dyDescent="0.35">
      <c r="A184" s="134" t="s">
        <v>141</v>
      </c>
      <c r="B184" s="470" t="s">
        <v>142</v>
      </c>
      <c r="C184" s="470"/>
      <c r="D184" s="470"/>
      <c r="E184" s="471"/>
      <c r="F184" s="309"/>
      <c r="G184" s="530"/>
    </row>
    <row r="185" spans="1:8" ht="17" customHeight="1" x14ac:dyDescent="0.35">
      <c r="A185" s="136"/>
      <c r="B185" s="286" t="s">
        <v>11</v>
      </c>
      <c r="C185" s="288" t="s">
        <v>143</v>
      </c>
      <c r="D185" s="288"/>
      <c r="E185" s="63"/>
      <c r="F185" s="313"/>
      <c r="G185" s="531"/>
    </row>
    <row r="186" spans="1:8" ht="17" customHeight="1" x14ac:dyDescent="0.35">
      <c r="A186" s="136"/>
      <c r="B186" s="286" t="s">
        <v>11</v>
      </c>
      <c r="C186" s="288" t="s">
        <v>144</v>
      </c>
      <c r="D186" s="288"/>
      <c r="E186" s="63"/>
      <c r="F186" s="313"/>
      <c r="G186" s="531"/>
    </row>
    <row r="187" spans="1:8" ht="17" customHeight="1" x14ac:dyDescent="0.35">
      <c r="A187" s="136"/>
      <c r="B187" s="286" t="s">
        <v>11</v>
      </c>
      <c r="C187" s="288" t="s">
        <v>145</v>
      </c>
      <c r="D187" s="288"/>
      <c r="E187" s="63"/>
      <c r="F187" s="313"/>
      <c r="G187" s="531"/>
    </row>
    <row r="188" spans="1:8" ht="17" customHeight="1" x14ac:dyDescent="0.35">
      <c r="A188" s="136"/>
      <c r="B188" s="286" t="s">
        <v>11</v>
      </c>
      <c r="C188" s="288" t="s">
        <v>146</v>
      </c>
      <c r="D188" s="288"/>
      <c r="E188" s="63"/>
      <c r="F188" s="313"/>
      <c r="G188" s="531"/>
    </row>
    <row r="189" spans="1:8" ht="17" customHeight="1" x14ac:dyDescent="0.35">
      <c r="A189" s="136"/>
      <c r="B189" s="288"/>
      <c r="C189" s="286" t="s">
        <v>11</v>
      </c>
      <c r="D189" s="288" t="s">
        <v>147</v>
      </c>
      <c r="E189" s="49"/>
      <c r="F189" s="313"/>
      <c r="G189" s="531"/>
    </row>
    <row r="190" spans="1:8" ht="17" customHeight="1" x14ac:dyDescent="0.35">
      <c r="A190" s="136"/>
      <c r="B190" s="288"/>
      <c r="C190" s="286" t="s">
        <v>11</v>
      </c>
      <c r="D190" s="421" t="s">
        <v>148</v>
      </c>
      <c r="E190" s="473"/>
      <c r="F190" s="313"/>
      <c r="G190" s="531"/>
    </row>
    <row r="191" spans="1:8" ht="17" customHeight="1" x14ac:dyDescent="0.35">
      <c r="A191" s="136"/>
      <c r="B191" s="288"/>
      <c r="C191" s="286"/>
      <c r="D191" s="537" t="s">
        <v>149</v>
      </c>
      <c r="E191" s="538"/>
      <c r="F191" s="313"/>
      <c r="G191" s="531"/>
    </row>
    <row r="192" spans="1:8" ht="17" customHeight="1" x14ac:dyDescent="0.35">
      <c r="A192" s="136"/>
      <c r="B192" s="286" t="s">
        <v>11</v>
      </c>
      <c r="C192" s="421" t="s">
        <v>150</v>
      </c>
      <c r="D192" s="421"/>
      <c r="E192" s="473"/>
      <c r="F192" s="313"/>
      <c r="G192" s="531"/>
    </row>
    <row r="193" spans="1:7" ht="33.5" customHeight="1" x14ac:dyDescent="0.35">
      <c r="A193" s="136"/>
      <c r="B193" s="288"/>
      <c r="C193" s="286" t="s">
        <v>11</v>
      </c>
      <c r="D193" s="421" t="s">
        <v>151</v>
      </c>
      <c r="E193" s="473"/>
      <c r="F193" s="313"/>
      <c r="G193" s="531"/>
    </row>
    <row r="194" spans="1:7" ht="17" customHeight="1" x14ac:dyDescent="0.35">
      <c r="A194" s="136"/>
      <c r="B194" s="286" t="s">
        <v>11</v>
      </c>
      <c r="C194" s="421" t="s">
        <v>152</v>
      </c>
      <c r="D194" s="421"/>
      <c r="E194" s="473"/>
      <c r="F194" s="313"/>
      <c r="G194" s="531"/>
    </row>
    <row r="195" spans="1:7" ht="37" customHeight="1" x14ac:dyDescent="0.35">
      <c r="A195" s="136"/>
      <c r="B195" s="288"/>
      <c r="C195" s="286" t="s">
        <v>11</v>
      </c>
      <c r="D195" s="421" t="s">
        <v>153</v>
      </c>
      <c r="E195" s="473"/>
      <c r="F195" s="313"/>
      <c r="G195" s="531"/>
    </row>
    <row r="196" spans="1:7" ht="17" customHeight="1" x14ac:dyDescent="0.35">
      <c r="A196" s="179"/>
      <c r="B196" s="299"/>
      <c r="C196" s="286"/>
      <c r="D196" s="474" t="s">
        <v>237</v>
      </c>
      <c r="E196" s="475"/>
      <c r="F196" s="313"/>
      <c r="G196" s="532"/>
    </row>
    <row r="197" spans="1:7" ht="17" customHeight="1" x14ac:dyDescent="0.35">
      <c r="A197" s="146" t="s">
        <v>154</v>
      </c>
      <c r="B197" s="15" t="s">
        <v>155</v>
      </c>
      <c r="C197" s="15"/>
      <c r="D197" s="15"/>
      <c r="E197" s="15"/>
      <c r="F197" s="319"/>
      <c r="G197" s="303"/>
    </row>
    <row r="198" spans="1:7" ht="17" customHeight="1" x14ac:dyDescent="0.35">
      <c r="A198" s="146" t="s">
        <v>156</v>
      </c>
      <c r="B198" s="472" t="s">
        <v>240</v>
      </c>
      <c r="C198" s="472"/>
      <c r="D198" s="472"/>
      <c r="E198" s="472"/>
      <c r="F198" s="313"/>
      <c r="G198" s="303"/>
    </row>
    <row r="199" spans="1:7" ht="17" customHeight="1" x14ac:dyDescent="0.35">
      <c r="A199" s="146" t="s">
        <v>157</v>
      </c>
      <c r="B199" s="15" t="s">
        <v>158</v>
      </c>
      <c r="C199" s="15"/>
      <c r="D199" s="15"/>
      <c r="E199" s="15"/>
      <c r="F199" s="313"/>
      <c r="G199" s="303"/>
    </row>
    <row r="200" spans="1:7" ht="17" customHeight="1" x14ac:dyDescent="0.35">
      <c r="A200" s="146" t="s">
        <v>159</v>
      </c>
      <c r="B200" s="472" t="s">
        <v>160</v>
      </c>
      <c r="C200" s="472"/>
      <c r="D200" s="472"/>
      <c r="E200" s="472"/>
      <c r="F200" s="313"/>
      <c r="G200" s="303"/>
    </row>
    <row r="201" spans="1:7" s="7" customFormat="1" ht="29" customHeight="1" x14ac:dyDescent="0.35">
      <c r="A201" s="135" t="s">
        <v>161</v>
      </c>
      <c r="B201" s="32" t="s">
        <v>306</v>
      </c>
      <c r="C201" s="44"/>
      <c r="D201" s="44"/>
      <c r="E201" s="45"/>
      <c r="F201" s="309"/>
      <c r="G201" s="530"/>
    </row>
    <row r="202" spans="1:7" ht="17" customHeight="1" x14ac:dyDescent="0.35">
      <c r="A202" s="136"/>
      <c r="B202" s="21" t="s">
        <v>11</v>
      </c>
      <c r="C202" s="289" t="s">
        <v>162</v>
      </c>
      <c r="D202" s="289"/>
      <c r="E202" s="64"/>
      <c r="F202" s="313"/>
      <c r="G202" s="531"/>
    </row>
    <row r="203" spans="1:7" ht="17" customHeight="1" x14ac:dyDescent="0.35">
      <c r="A203" s="136"/>
      <c r="B203" s="21" t="s">
        <v>11</v>
      </c>
      <c r="C203" s="289" t="s">
        <v>163</v>
      </c>
      <c r="D203" s="289"/>
      <c r="E203" s="64"/>
      <c r="F203" s="313"/>
      <c r="G203" s="531"/>
    </row>
    <row r="204" spans="1:7" ht="17" customHeight="1" x14ac:dyDescent="0.35">
      <c r="A204" s="136"/>
      <c r="B204" s="21" t="s">
        <v>11</v>
      </c>
      <c r="C204" s="289" t="s">
        <v>164</v>
      </c>
      <c r="D204" s="289"/>
      <c r="E204" s="54"/>
      <c r="F204" s="313"/>
      <c r="G204" s="531"/>
    </row>
    <row r="205" spans="1:7" ht="17" customHeight="1" x14ac:dyDescent="0.35">
      <c r="A205" s="136"/>
      <c r="B205" s="21" t="s">
        <v>11</v>
      </c>
      <c r="C205" s="289" t="s">
        <v>165</v>
      </c>
      <c r="D205" s="289"/>
      <c r="E205" s="64"/>
      <c r="F205" s="313"/>
      <c r="G205" s="531"/>
    </row>
    <row r="206" spans="1:7" ht="17" customHeight="1" x14ac:dyDescent="0.35">
      <c r="A206" s="136"/>
      <c r="B206" s="21" t="s">
        <v>11</v>
      </c>
      <c r="C206" s="289" t="s">
        <v>285</v>
      </c>
      <c r="D206" s="289"/>
      <c r="E206" s="64"/>
      <c r="F206" s="313"/>
      <c r="G206" s="531"/>
    </row>
    <row r="207" spans="1:7" ht="17" customHeight="1" x14ac:dyDescent="0.35">
      <c r="A207" s="137"/>
      <c r="B207" s="22" t="s">
        <v>11</v>
      </c>
      <c r="C207" s="18" t="s">
        <v>286</v>
      </c>
      <c r="D207" s="18"/>
      <c r="E207" s="55"/>
      <c r="F207" s="313"/>
      <c r="G207" s="532"/>
    </row>
    <row r="208" spans="1:7" s="7" customFormat="1" ht="29" customHeight="1" x14ac:dyDescent="0.35">
      <c r="A208" s="135" t="s">
        <v>166</v>
      </c>
      <c r="B208" s="32" t="s">
        <v>167</v>
      </c>
      <c r="C208" s="44"/>
      <c r="D208" s="44"/>
      <c r="E208" s="45"/>
      <c r="F208" s="309"/>
      <c r="G208" s="530"/>
    </row>
    <row r="209" spans="1:7" ht="17" customHeight="1" x14ac:dyDescent="0.35">
      <c r="A209" s="136"/>
      <c r="B209" s="21" t="s">
        <v>11</v>
      </c>
      <c r="C209" s="289" t="s">
        <v>168</v>
      </c>
      <c r="D209" s="289"/>
      <c r="E209" s="54"/>
      <c r="F209" s="313"/>
      <c r="G209" s="531"/>
    </row>
    <row r="210" spans="1:7" ht="17" customHeight="1" x14ac:dyDescent="0.35">
      <c r="A210" s="136"/>
      <c r="B210" s="21" t="s">
        <v>11</v>
      </c>
      <c r="C210" s="289" t="s">
        <v>169</v>
      </c>
      <c r="D210" s="289"/>
      <c r="E210" s="54"/>
      <c r="F210" s="313"/>
      <c r="G210" s="531"/>
    </row>
    <row r="211" spans="1:7" ht="17" customHeight="1" x14ac:dyDescent="0.35">
      <c r="A211" s="136"/>
      <c r="B211" s="21" t="s">
        <v>11</v>
      </c>
      <c r="C211" s="289" t="s">
        <v>287</v>
      </c>
      <c r="D211" s="289"/>
      <c r="E211" s="64"/>
      <c r="F211" s="313"/>
      <c r="G211" s="531"/>
    </row>
    <row r="212" spans="1:7" ht="17" customHeight="1" x14ac:dyDescent="0.35">
      <c r="A212" s="136"/>
      <c r="B212" s="21" t="s">
        <v>11</v>
      </c>
      <c r="C212" s="289" t="s">
        <v>170</v>
      </c>
      <c r="D212" s="289"/>
      <c r="E212" s="64"/>
      <c r="F212" s="313"/>
      <c r="G212" s="531"/>
    </row>
    <row r="213" spans="1:7" ht="17" customHeight="1" x14ac:dyDescent="0.35">
      <c r="A213" s="136"/>
      <c r="B213" s="21" t="s">
        <v>11</v>
      </c>
      <c r="C213" s="289" t="s">
        <v>288</v>
      </c>
      <c r="D213" s="289"/>
      <c r="E213" s="64"/>
      <c r="F213" s="313"/>
      <c r="G213" s="531"/>
    </row>
    <row r="214" spans="1:7" ht="17" customHeight="1" thickBot="1" x14ac:dyDescent="0.4">
      <c r="A214" s="137"/>
      <c r="B214" s="22" t="s">
        <v>11</v>
      </c>
      <c r="C214" s="18" t="s">
        <v>171</v>
      </c>
      <c r="D214" s="18"/>
      <c r="E214" s="55"/>
      <c r="F214" s="313"/>
      <c r="G214" s="532"/>
    </row>
    <row r="215" spans="1:7" s="1" customFormat="1" ht="29" hidden="1" customHeight="1" x14ac:dyDescent="0.45">
      <c r="A215" s="149" t="s">
        <v>172</v>
      </c>
      <c r="B215" s="512" t="s">
        <v>173</v>
      </c>
      <c r="C215" s="513"/>
      <c r="D215" s="513"/>
      <c r="E215" s="514"/>
      <c r="F215" s="302"/>
      <c r="G215" s="527"/>
    </row>
    <row r="216" spans="1:7" s="1" customFormat="1" ht="17" hidden="1" customHeight="1" x14ac:dyDescent="0.45">
      <c r="A216" s="150"/>
      <c r="B216" s="101" t="s">
        <v>11</v>
      </c>
      <c r="C216" s="300" t="s">
        <v>245</v>
      </c>
      <c r="D216" s="300"/>
      <c r="E216" s="102"/>
      <c r="F216" s="310"/>
      <c r="G216" s="528"/>
    </row>
    <row r="217" spans="1:7" s="1" customFormat="1" ht="17" hidden="1" customHeight="1" x14ac:dyDescent="0.45">
      <c r="A217" s="150"/>
      <c r="B217" s="101" t="s">
        <v>11</v>
      </c>
      <c r="C217" s="300" t="s">
        <v>246</v>
      </c>
      <c r="D217" s="300"/>
      <c r="E217" s="102"/>
      <c r="F217" s="310"/>
      <c r="G217" s="528"/>
    </row>
    <row r="218" spans="1:7" s="4" customFormat="1" ht="35" hidden="1" customHeight="1" x14ac:dyDescent="0.35">
      <c r="A218" s="151"/>
      <c r="B218" s="103" t="s">
        <v>11</v>
      </c>
      <c r="C218" s="515" t="s">
        <v>174</v>
      </c>
      <c r="D218" s="515"/>
      <c r="E218" s="516"/>
      <c r="F218" s="310"/>
      <c r="G218" s="528"/>
    </row>
    <row r="219" spans="1:7" s="1" customFormat="1" ht="17" hidden="1" customHeight="1" x14ac:dyDescent="0.45">
      <c r="A219" s="150"/>
      <c r="B219" s="103" t="s">
        <v>11</v>
      </c>
      <c r="C219" s="515" t="s">
        <v>175</v>
      </c>
      <c r="D219" s="515"/>
      <c r="E219" s="516"/>
      <c r="F219" s="310"/>
      <c r="G219" s="528"/>
    </row>
    <row r="220" spans="1:7" s="1" customFormat="1" ht="35" hidden="1" customHeight="1" x14ac:dyDescent="0.45">
      <c r="A220" s="150"/>
      <c r="B220" s="103" t="s">
        <v>11</v>
      </c>
      <c r="C220" s="465" t="s">
        <v>176</v>
      </c>
      <c r="D220" s="465"/>
      <c r="E220" s="466"/>
      <c r="F220" s="310"/>
      <c r="G220" s="529"/>
    </row>
    <row r="221" spans="1:7" s="1" customFormat="1" ht="17" hidden="1" customHeight="1" x14ac:dyDescent="0.45">
      <c r="A221" s="152" t="s">
        <v>177</v>
      </c>
      <c r="B221" s="104" t="s">
        <v>178</v>
      </c>
      <c r="C221" s="104"/>
      <c r="D221" s="104"/>
      <c r="E221" s="104"/>
      <c r="F221" s="310"/>
      <c r="G221" s="304"/>
    </row>
    <row r="222" spans="1:7" s="1" customFormat="1" ht="17" hidden="1" customHeight="1" x14ac:dyDescent="0.45">
      <c r="A222" s="152" t="s">
        <v>179</v>
      </c>
      <c r="B222" s="104" t="s">
        <v>180</v>
      </c>
      <c r="C222" s="104"/>
      <c r="D222" s="104"/>
      <c r="E222" s="104"/>
      <c r="F222" s="310"/>
      <c r="G222" s="304"/>
    </row>
    <row r="223" spans="1:7" s="1" customFormat="1" ht="17" hidden="1" customHeight="1" x14ac:dyDescent="0.45">
      <c r="A223" s="152" t="s">
        <v>181</v>
      </c>
      <c r="B223" s="104" t="s">
        <v>297</v>
      </c>
      <c r="C223" s="104"/>
      <c r="D223" s="104"/>
      <c r="E223" s="104"/>
      <c r="F223" s="310"/>
      <c r="G223" s="304"/>
    </row>
    <row r="224" spans="1:7" s="1" customFormat="1" ht="29" hidden="1" customHeight="1" x14ac:dyDescent="0.45">
      <c r="A224" s="149" t="s">
        <v>182</v>
      </c>
      <c r="B224" s="105" t="s">
        <v>183</v>
      </c>
      <c r="C224" s="106"/>
      <c r="D224" s="106"/>
      <c r="E224" s="107"/>
      <c r="F224" s="302"/>
      <c r="G224" s="527"/>
    </row>
    <row r="225" spans="1:7" s="1" customFormat="1" ht="17" hidden="1" customHeight="1" x14ac:dyDescent="0.45">
      <c r="A225" s="150"/>
      <c r="B225" s="101" t="s">
        <v>11</v>
      </c>
      <c r="C225" s="465" t="s">
        <v>184</v>
      </c>
      <c r="D225" s="465"/>
      <c r="E225" s="466"/>
      <c r="F225" s="310"/>
      <c r="G225" s="528"/>
    </row>
    <row r="226" spans="1:7" s="1" customFormat="1" ht="17" hidden="1" customHeight="1" x14ac:dyDescent="0.45">
      <c r="A226" s="150"/>
      <c r="B226" s="101" t="s">
        <v>11</v>
      </c>
      <c r="C226" s="300" t="s">
        <v>185</v>
      </c>
      <c r="D226" s="300"/>
      <c r="E226" s="102"/>
      <c r="F226" s="310"/>
      <c r="G226" s="528"/>
    </row>
    <row r="227" spans="1:7" s="1" customFormat="1" ht="17" hidden="1" customHeight="1" x14ac:dyDescent="0.45">
      <c r="A227" s="150"/>
      <c r="B227" s="101" t="s">
        <v>11</v>
      </c>
      <c r="C227" s="300" t="s">
        <v>186</v>
      </c>
      <c r="D227" s="300"/>
      <c r="E227" s="102"/>
      <c r="F227" s="310"/>
      <c r="G227" s="529"/>
    </row>
    <row r="228" spans="1:7" s="1" customFormat="1" ht="17" hidden="1" customHeight="1" thickBot="1" x14ac:dyDescent="0.5">
      <c r="A228" s="169" t="s">
        <v>187</v>
      </c>
      <c r="B228" s="170" t="s">
        <v>302</v>
      </c>
      <c r="C228" s="170"/>
      <c r="D228" s="170"/>
      <c r="E228" s="170"/>
      <c r="F228" s="318"/>
      <c r="G228" s="306"/>
    </row>
    <row r="229" spans="1:7" ht="16.5" x14ac:dyDescent="0.35">
      <c r="A229" s="165" t="s">
        <v>188</v>
      </c>
      <c r="B229" s="166"/>
      <c r="C229" s="166"/>
      <c r="D229" s="166"/>
      <c r="E229" s="166"/>
      <c r="F229" s="312"/>
      <c r="G229" s="111"/>
    </row>
    <row r="230" spans="1:7" s="7" customFormat="1" ht="29" customHeight="1" x14ac:dyDescent="0.35">
      <c r="A230" s="125" t="s">
        <v>189</v>
      </c>
      <c r="B230" s="25" t="s">
        <v>308</v>
      </c>
      <c r="C230" s="36"/>
      <c r="D230" s="36"/>
      <c r="E230" s="37"/>
      <c r="F230" s="309"/>
      <c r="G230" s="533"/>
    </row>
    <row r="231" spans="1:7" ht="234" customHeight="1" x14ac:dyDescent="0.45">
      <c r="A231" s="153"/>
      <c r="B231" s="483" t="s">
        <v>307</v>
      </c>
      <c r="C231" s="484"/>
      <c r="D231" s="484"/>
      <c r="E231" s="485"/>
      <c r="F231" s="313"/>
      <c r="G231" s="534"/>
    </row>
    <row r="232" spans="1:7" ht="16.5" x14ac:dyDescent="0.35">
      <c r="A232" s="112" t="s">
        <v>190</v>
      </c>
      <c r="B232" s="65" t="s">
        <v>193</v>
      </c>
      <c r="C232" s="65"/>
      <c r="D232" s="65"/>
      <c r="E232" s="65"/>
      <c r="F232" s="313"/>
      <c r="G232" s="303"/>
    </row>
    <row r="233" spans="1:7" ht="16.5" x14ac:dyDescent="0.35">
      <c r="A233" s="112" t="s">
        <v>192</v>
      </c>
      <c r="B233" s="15" t="s">
        <v>191</v>
      </c>
      <c r="C233" s="15"/>
      <c r="D233" s="15"/>
      <c r="E233" s="15"/>
      <c r="F233" s="313"/>
      <c r="G233" s="303"/>
    </row>
    <row r="234" spans="1:7" ht="16.5" x14ac:dyDescent="0.35">
      <c r="A234" s="112" t="s">
        <v>194</v>
      </c>
      <c r="B234" s="480" t="s">
        <v>195</v>
      </c>
      <c r="C234" s="481"/>
      <c r="D234" s="481"/>
      <c r="E234" s="482"/>
      <c r="F234" s="313"/>
      <c r="G234" s="303"/>
    </row>
    <row r="235" spans="1:7" ht="45" customHeight="1" x14ac:dyDescent="0.35">
      <c r="A235" s="124" t="s">
        <v>196</v>
      </c>
      <c r="B235" s="540" t="s">
        <v>197</v>
      </c>
      <c r="C235" s="541"/>
      <c r="D235" s="541"/>
      <c r="E235" s="542"/>
      <c r="F235" s="309"/>
      <c r="G235" s="530"/>
    </row>
    <row r="236" spans="1:7" ht="16.5" x14ac:dyDescent="0.35">
      <c r="A236" s="127"/>
      <c r="B236" s="21" t="s">
        <v>11</v>
      </c>
      <c r="C236" s="287" t="s">
        <v>198</v>
      </c>
      <c r="D236" s="287"/>
      <c r="E236" s="47"/>
      <c r="F236" s="313"/>
      <c r="G236" s="531"/>
    </row>
    <row r="237" spans="1:7" ht="16.5" customHeight="1" x14ac:dyDescent="0.35">
      <c r="A237" s="127"/>
      <c r="B237" s="21" t="s">
        <v>11</v>
      </c>
      <c r="C237" s="492" t="s">
        <v>238</v>
      </c>
      <c r="D237" s="492"/>
      <c r="E237" s="493"/>
      <c r="F237" s="313"/>
      <c r="G237" s="531"/>
    </row>
    <row r="238" spans="1:7" ht="16.5" x14ac:dyDescent="0.35">
      <c r="A238" s="127"/>
      <c r="B238" s="21" t="s">
        <v>11</v>
      </c>
      <c r="C238" s="287" t="s">
        <v>199</v>
      </c>
      <c r="D238" s="287"/>
      <c r="E238" s="47"/>
      <c r="F238" s="313"/>
      <c r="G238" s="531"/>
    </row>
    <row r="239" spans="1:7" ht="16.5" x14ac:dyDescent="0.35">
      <c r="A239" s="128"/>
      <c r="B239" s="22" t="s">
        <v>11</v>
      </c>
      <c r="C239" s="56" t="s">
        <v>200</v>
      </c>
      <c r="D239" s="56"/>
      <c r="E239" s="66"/>
      <c r="F239" s="313"/>
      <c r="G239" s="532"/>
    </row>
    <row r="240" spans="1:7" s="7" customFormat="1" ht="29" customHeight="1" x14ac:dyDescent="0.35">
      <c r="A240" s="125" t="s">
        <v>201</v>
      </c>
      <c r="B240" s="32" t="s">
        <v>202</v>
      </c>
      <c r="C240" s="44"/>
      <c r="D240" s="44"/>
      <c r="E240" s="45"/>
      <c r="F240" s="309"/>
      <c r="G240" s="530"/>
    </row>
    <row r="241" spans="1:7" ht="16.5" hidden="1" x14ac:dyDescent="0.35">
      <c r="A241" s="127"/>
      <c r="B241" s="67" t="s">
        <v>11</v>
      </c>
      <c r="C241" s="289" t="s">
        <v>203</v>
      </c>
      <c r="D241" s="289"/>
      <c r="E241" s="54"/>
      <c r="F241" s="313"/>
      <c r="G241" s="531"/>
    </row>
    <row r="242" spans="1:7" ht="16.5" hidden="1" x14ac:dyDescent="0.35">
      <c r="A242" s="127"/>
      <c r="B242" s="67" t="s">
        <v>11</v>
      </c>
      <c r="C242" s="289" t="s">
        <v>204</v>
      </c>
      <c r="D242" s="289"/>
      <c r="E242" s="54"/>
      <c r="F242" s="313"/>
      <c r="G242" s="532"/>
    </row>
    <row r="243" spans="1:7" ht="16.5" x14ac:dyDescent="0.35">
      <c r="A243" s="112" t="s">
        <v>239</v>
      </c>
      <c r="B243" s="15" t="s">
        <v>206</v>
      </c>
      <c r="C243" s="15"/>
      <c r="D243" s="15"/>
      <c r="E243" s="15"/>
      <c r="F243" s="313"/>
      <c r="G243" s="303"/>
    </row>
    <row r="244" spans="1:7" ht="17" thickBot="1" x14ac:dyDescent="0.4">
      <c r="A244" s="112" t="s">
        <v>205</v>
      </c>
      <c r="B244" s="15" t="s">
        <v>207</v>
      </c>
      <c r="C244" s="15"/>
      <c r="D244" s="15"/>
      <c r="E244" s="15"/>
      <c r="F244" s="313"/>
      <c r="G244" s="303"/>
    </row>
    <row r="245" spans="1:7" s="1" customFormat="1" ht="16.5" hidden="1" x14ac:dyDescent="0.45">
      <c r="A245" s="139" t="s">
        <v>323</v>
      </c>
      <c r="B245" s="83" t="s">
        <v>293</v>
      </c>
      <c r="C245" s="83"/>
      <c r="D245" s="83"/>
      <c r="E245" s="84"/>
      <c r="F245" s="313"/>
      <c r="G245" s="304"/>
    </row>
    <row r="246" spans="1:7" s="1" customFormat="1" ht="16.5" hidden="1" x14ac:dyDescent="0.45">
      <c r="A246" s="154" t="s">
        <v>324</v>
      </c>
      <c r="B246" s="83" t="s">
        <v>296</v>
      </c>
      <c r="C246" s="83"/>
      <c r="D246" s="83"/>
      <c r="E246" s="83"/>
      <c r="F246" s="313"/>
      <c r="G246" s="304"/>
    </row>
    <row r="247" spans="1:7" s="4" customFormat="1" ht="29" hidden="1" customHeight="1" x14ac:dyDescent="0.35">
      <c r="A247" s="173" t="s">
        <v>209</v>
      </c>
      <c r="B247" s="108" t="s">
        <v>210</v>
      </c>
      <c r="C247" s="108"/>
      <c r="D247" s="108"/>
      <c r="E247" s="109"/>
      <c r="F247" s="315"/>
      <c r="G247" s="527"/>
    </row>
    <row r="248" spans="1:7" s="1" customFormat="1" ht="16.5" hidden="1" customHeight="1" x14ac:dyDescent="0.45">
      <c r="A248" s="174"/>
      <c r="B248" s="301" t="s">
        <v>11</v>
      </c>
      <c r="C248" s="458" t="s">
        <v>211</v>
      </c>
      <c r="D248" s="458"/>
      <c r="E248" s="459"/>
      <c r="F248" s="313"/>
      <c r="G248" s="528"/>
    </row>
    <row r="249" spans="1:7" s="1" customFormat="1" ht="16.5" hidden="1" x14ac:dyDescent="0.45">
      <c r="A249" s="116"/>
      <c r="B249" s="301" t="s">
        <v>11</v>
      </c>
      <c r="C249" s="279" t="s">
        <v>212</v>
      </c>
      <c r="D249" s="279"/>
      <c r="E249" s="110"/>
      <c r="F249" s="313"/>
      <c r="G249" s="529"/>
    </row>
    <row r="250" spans="1:7" s="1" customFormat="1" ht="16.5" hidden="1" x14ac:dyDescent="0.45">
      <c r="A250" s="121" t="s">
        <v>273</v>
      </c>
      <c r="B250" s="75" t="s">
        <v>272</v>
      </c>
      <c r="C250" s="75"/>
      <c r="D250" s="75"/>
      <c r="E250" s="75"/>
      <c r="F250" s="313"/>
      <c r="G250" s="304"/>
    </row>
    <row r="251" spans="1:7" s="1" customFormat="1" ht="17" hidden="1" thickBot="1" x14ac:dyDescent="0.5">
      <c r="A251" s="171" t="s">
        <v>278</v>
      </c>
      <c r="B251" s="172" t="s">
        <v>274</v>
      </c>
      <c r="C251" s="172"/>
      <c r="D251" s="172"/>
      <c r="E251" s="172"/>
      <c r="F251" s="313"/>
      <c r="G251" s="306"/>
    </row>
    <row r="252" spans="1:7" ht="16.5" x14ac:dyDescent="0.35">
      <c r="A252" s="165" t="s">
        <v>213</v>
      </c>
      <c r="B252" s="166"/>
      <c r="C252" s="166"/>
      <c r="D252" s="166"/>
      <c r="E252" s="166"/>
      <c r="F252" s="316"/>
      <c r="G252" s="111"/>
    </row>
    <row r="253" spans="1:7" ht="16.5" x14ac:dyDescent="0.35">
      <c r="A253" s="112" t="s">
        <v>214</v>
      </c>
      <c r="B253" s="12" t="s">
        <v>215</v>
      </c>
      <c r="C253" s="12"/>
      <c r="D253" s="12"/>
      <c r="E253" s="68"/>
      <c r="F253" s="313"/>
      <c r="G253" s="303"/>
    </row>
    <row r="254" spans="1:7" ht="16.5" x14ac:dyDescent="0.35">
      <c r="A254" s="112" t="s">
        <v>216</v>
      </c>
      <c r="B254" s="12" t="s">
        <v>217</v>
      </c>
      <c r="C254" s="12"/>
      <c r="D254" s="12"/>
      <c r="E254" s="12"/>
      <c r="F254" s="313"/>
      <c r="G254" s="303"/>
    </row>
    <row r="255" spans="1:7" ht="16.5" x14ac:dyDescent="0.35">
      <c r="A255" s="112" t="s">
        <v>218</v>
      </c>
      <c r="B255" s="12" t="s">
        <v>219</v>
      </c>
      <c r="C255" s="12"/>
      <c r="D255" s="12"/>
      <c r="E255" s="12"/>
      <c r="F255" s="313"/>
      <c r="G255" s="303"/>
    </row>
    <row r="256" spans="1:7" ht="17" thickBot="1" x14ac:dyDescent="0.4">
      <c r="A256" s="155" t="s">
        <v>220</v>
      </c>
      <c r="B256" s="175" t="s">
        <v>221</v>
      </c>
      <c r="C256" s="175"/>
      <c r="D256" s="175"/>
      <c r="E256" s="175"/>
      <c r="F256" s="313"/>
      <c r="G256" s="305"/>
    </row>
    <row r="257" spans="1:7" ht="16.5" x14ac:dyDescent="0.35">
      <c r="A257" s="165" t="s">
        <v>222</v>
      </c>
      <c r="B257" s="166"/>
      <c r="C257" s="166"/>
      <c r="D257" s="166"/>
      <c r="E257" s="166"/>
      <c r="F257" s="312"/>
      <c r="G257" s="111"/>
    </row>
    <row r="258" spans="1:7" ht="16.5" x14ac:dyDescent="0.35">
      <c r="A258" s="112" t="s">
        <v>223</v>
      </c>
      <c r="B258" s="15" t="s">
        <v>224</v>
      </c>
      <c r="C258" s="15"/>
      <c r="D258" s="15"/>
      <c r="E258" s="15"/>
      <c r="F258" s="313"/>
      <c r="G258" s="303"/>
    </row>
    <row r="259" spans="1:7" ht="16.5" x14ac:dyDescent="0.35">
      <c r="A259" s="112" t="s">
        <v>225</v>
      </c>
      <c r="B259" s="15" t="s">
        <v>226</v>
      </c>
      <c r="C259" s="15"/>
      <c r="D259" s="15"/>
      <c r="E259" s="15"/>
      <c r="F259" s="313"/>
      <c r="G259" s="303"/>
    </row>
    <row r="260" spans="1:7" ht="17" thickBot="1" x14ac:dyDescent="0.4">
      <c r="A260" s="155" t="s">
        <v>227</v>
      </c>
      <c r="B260" s="156" t="s">
        <v>228</v>
      </c>
      <c r="C260" s="156"/>
      <c r="D260" s="156"/>
      <c r="E260" s="156"/>
      <c r="F260" s="320"/>
      <c r="G260" s="305"/>
    </row>
  </sheetData>
  <sheetProtection algorithmName="SHA-512" hashValue="x+jLkTz4W2p92DNRM6E+D5Qn56NTwAaAaKWTEAcT+AOIlqgRRwLBU5U0qkavXwIok2NBzgOLwYfIkEMs48ONZA==" saltValue="hIN19oIMwVtm3zvwVxePVw==" spinCount="100000" sheet="1" objects="1" scenarios="1" selectLockedCells="1"/>
  <protectedRanges>
    <protectedRange password="954E" sqref="A112" name="Range2_1_1_1"/>
    <protectedRange password="954E" sqref="B3:E3 B11:E11 B50:E50 B81:E81 B183:E183 B230:D230 B229:E229 B252:E252 B253:D256 B257:E257 B258:D260 C144:C165 C208:D214 D144:D147 C51:D52 D154 C70:D71 C100:D100 C184:D184 C234:D235 C240:D240 C76:D80 E96:E99 C110:D111 D59:D68 B12:D13 B4:D5 B112:E112 B51:B57 A3:A5 B60:B80 D162 B194 B130:D131 A129:A136 B144:B147 B154 B157 B162 B166:D172 B184:B188 B192 C193 B197:B214 D156:D157 C195:C201 C243:D244 D196:D201 A139:A172 A50:A99 B82:D95 B135:D135 A14:D19 B97:B99 C104:D104 E101:E103 A100:B111 C189:C191 A234:B244 A232:D233 C54:C55 C57:C68 B129:E129 A183:A214 A252:A260 A229:A231 A11:A13 B231:C231 E231" name="Range1_1_1_1"/>
    <protectedRange password="954E" sqref="A113:D114 A173:D173 A245:D245" name="Range1_1_1_1_1"/>
    <protectedRange password="954E" sqref="A246:D246" name="Range1_1_1_1_1_1"/>
    <protectedRange password="954E" sqref="B174:B175 B115:B118" name="Range1_1_1_1_2"/>
    <protectedRange password="954E" sqref="C228:D228 C221:D224 C215:D215 A215:B228" name="Range1_1_1_1_3"/>
    <protectedRange password="954E" sqref="C28:E28 E24 A20:A28 A29:B33 C30:E30 C23:D27 B23:B28 B20:D22" name="Range1_1_1_1_3_1"/>
    <protectedRange password="954E" sqref="C247:D247 A248:A249 B247:B249" name="Range1_1_1_1_4"/>
    <protectedRange password="954E" sqref="C176:D176 A176:B180 C180:D180 A181:D182" name="Range1_1_1_1_5"/>
    <protectedRange password="954E" sqref="B126:B127 B120:B124" name="Range1_1_1_1_6"/>
    <protectedRange password="954E" sqref="B37:B39 C40:C43 C45:C47 B48 C49" name="Range1_1_1_1_2_1"/>
    <protectedRange password="954E" sqref="C133:D134 B132:B134" name="Range1_1_1_1_7"/>
    <protectedRange password="954E" sqref="B136:D143" name="Range1_1_1_1_8"/>
  </protectedRanges>
  <mergeCells count="134">
    <mergeCell ref="D1:E1"/>
    <mergeCell ref="G36:G49"/>
    <mergeCell ref="G28:G33"/>
    <mergeCell ref="G24:G27"/>
    <mergeCell ref="G20:G23"/>
    <mergeCell ref="G8:G10"/>
    <mergeCell ref="G77:G78"/>
    <mergeCell ref="G71:G76"/>
    <mergeCell ref="G68:G70"/>
    <mergeCell ref="G63:G65"/>
    <mergeCell ref="G52:G62"/>
    <mergeCell ref="B13:E13"/>
    <mergeCell ref="B17:E17"/>
    <mergeCell ref="B18:E18"/>
    <mergeCell ref="B19:E19"/>
    <mergeCell ref="B51:E51"/>
    <mergeCell ref="B52:E52"/>
    <mergeCell ref="A50:E50"/>
    <mergeCell ref="C53:E53"/>
    <mergeCell ref="C56:E56"/>
    <mergeCell ref="B63:E63"/>
    <mergeCell ref="C64:E64"/>
    <mergeCell ref="C65:E65"/>
    <mergeCell ref="A3:E3"/>
    <mergeCell ref="G104:G110"/>
    <mergeCell ref="G100:G103"/>
    <mergeCell ref="G95:G99"/>
    <mergeCell ref="G131:G134"/>
    <mergeCell ref="G125:G127"/>
    <mergeCell ref="G119:G124"/>
    <mergeCell ref="G114:G118"/>
    <mergeCell ref="G111:G112"/>
    <mergeCell ref="G83:G93"/>
    <mergeCell ref="G173:G175"/>
    <mergeCell ref="G170:G172"/>
    <mergeCell ref="G166:G169"/>
    <mergeCell ref="G146:G165"/>
    <mergeCell ref="G135:G143"/>
    <mergeCell ref="G215:G220"/>
    <mergeCell ref="G208:G214"/>
    <mergeCell ref="G201:G207"/>
    <mergeCell ref="G184:G196"/>
    <mergeCell ref="G176:G179"/>
    <mergeCell ref="G247:G249"/>
    <mergeCell ref="G240:G242"/>
    <mergeCell ref="G235:G239"/>
    <mergeCell ref="G230:G231"/>
    <mergeCell ref="G224:G227"/>
    <mergeCell ref="C237:E237"/>
    <mergeCell ref="D58:E58"/>
    <mergeCell ref="D59:E59"/>
    <mergeCell ref="D160:E160"/>
    <mergeCell ref="D161:E161"/>
    <mergeCell ref="C171:E171"/>
    <mergeCell ref="D191:E191"/>
    <mergeCell ref="D193:E193"/>
    <mergeCell ref="B83:E83"/>
    <mergeCell ref="B94:E94"/>
    <mergeCell ref="B111:E111"/>
    <mergeCell ref="B146:E146"/>
    <mergeCell ref="B71:E71"/>
    <mergeCell ref="D190:E190"/>
    <mergeCell ref="B235:E235"/>
    <mergeCell ref="C192:E192"/>
    <mergeCell ref="C74:E74"/>
    <mergeCell ref="C73:E73"/>
    <mergeCell ref="B66:E66"/>
    <mergeCell ref="B4:E4"/>
    <mergeCell ref="B5:E5"/>
    <mergeCell ref="A11:E11"/>
    <mergeCell ref="B12:E12"/>
    <mergeCell ref="B6:E6"/>
    <mergeCell ref="B7:E7"/>
    <mergeCell ref="B8:E8"/>
    <mergeCell ref="C9:E9"/>
    <mergeCell ref="C10:E10"/>
    <mergeCell ref="B20:E20"/>
    <mergeCell ref="C21:E21"/>
    <mergeCell ref="C22:E22"/>
    <mergeCell ref="C23:E23"/>
    <mergeCell ref="B24:E24"/>
    <mergeCell ref="D49:E49"/>
    <mergeCell ref="B215:E215"/>
    <mergeCell ref="C218:E218"/>
    <mergeCell ref="C219:E219"/>
    <mergeCell ref="D40:E40"/>
    <mergeCell ref="D44:E44"/>
    <mergeCell ref="D45:E45"/>
    <mergeCell ref="D46:E46"/>
    <mergeCell ref="D47:E47"/>
    <mergeCell ref="B68:E68"/>
    <mergeCell ref="C25:E25"/>
    <mergeCell ref="C26:E26"/>
    <mergeCell ref="C27:E27"/>
    <mergeCell ref="B28:E28"/>
    <mergeCell ref="D54:E54"/>
    <mergeCell ref="D57:E57"/>
    <mergeCell ref="B67:E67"/>
    <mergeCell ref="C69:E69"/>
    <mergeCell ref="C70:E70"/>
    <mergeCell ref="C72:E72"/>
    <mergeCell ref="B80:E80"/>
    <mergeCell ref="A81:E81"/>
    <mergeCell ref="B82:E82"/>
    <mergeCell ref="B77:E77"/>
    <mergeCell ref="C75:E75"/>
    <mergeCell ref="C194:E194"/>
    <mergeCell ref="C76:E76"/>
    <mergeCell ref="C78:E78"/>
    <mergeCell ref="B79:E79"/>
    <mergeCell ref="C248:E248"/>
    <mergeCell ref="C122:E122"/>
    <mergeCell ref="C124:E124"/>
    <mergeCell ref="B128:E128"/>
    <mergeCell ref="C225:E225"/>
    <mergeCell ref="B100:E100"/>
    <mergeCell ref="B184:E184"/>
    <mergeCell ref="B198:E198"/>
    <mergeCell ref="D195:E195"/>
    <mergeCell ref="D196:E196"/>
    <mergeCell ref="D142:E142"/>
    <mergeCell ref="D143:E143"/>
    <mergeCell ref="D141:E141"/>
    <mergeCell ref="C108:E108"/>
    <mergeCell ref="D140:E140"/>
    <mergeCell ref="B234:E234"/>
    <mergeCell ref="B231:E231"/>
    <mergeCell ref="C133:E133"/>
    <mergeCell ref="C115:E115"/>
    <mergeCell ref="C116:E116"/>
    <mergeCell ref="C174:E174"/>
    <mergeCell ref="C220:E220"/>
    <mergeCell ref="C117:E117"/>
    <mergeCell ref="B200:E200"/>
  </mergeCells>
  <conditionalFormatting sqref="F4:F260">
    <cfRule type="beginsWith" dxfId="30" priority="1" operator="beginsWith" text="Y">
      <formula>LEFT(F4,LEN("Y"))="Y"</formula>
    </cfRule>
    <cfRule type="containsText" dxfId="29" priority="2" stopIfTrue="1" operator="containsText" text="NA">
      <formula>NOT(ISERROR(SEARCH("NA",F4)))</formula>
    </cfRule>
    <cfRule type="containsText" dxfId="28" priority="3" operator="containsText" text="N">
      <formula>NOT(ISERROR(SEARCH("N",F4)))</formula>
    </cfRule>
    <cfRule type="containsText" dxfId="27" priority="4" operator="containsText" text="AD">
      <formula>NOT(ISERROR(SEARCH("AD",F4)))</formula>
    </cfRule>
  </conditionalFormatting>
  <pageMargins left="0.7" right="0.7" top="0.75" bottom="0.75" header="0.3" footer="0.3"/>
  <pageSetup scale="65" orientation="landscape" horizontalDpi="1200" verticalDpi="1200" r:id="rId1"/>
  <headerFooter>
    <oddHeader>&amp;C&amp;"-,Bold"&amp;14EarthCraft House v2.1</oddHeader>
    <oddFooter>&amp;CDocument Date: 1/1/2023</oddFooter>
  </headerFooter>
  <rowBreaks count="4" manualBreakCount="4">
    <brk id="80" max="6" man="1"/>
    <brk id="128" max="6" man="1"/>
    <brk id="182" max="6" man="1"/>
    <brk id="228"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HideUnhideDU2">
                <anchor moveWithCells="1" sizeWithCells="1">
                  <from>
                    <xdr:col>4</xdr:col>
                    <xdr:colOff>5410200</xdr:colOff>
                    <xdr:row>51</xdr:row>
                    <xdr:rowOff>76200</xdr:rowOff>
                  </from>
                  <to>
                    <xdr:col>4</xdr:col>
                    <xdr:colOff>6470650</xdr:colOff>
                    <xdr:row>51</xdr:row>
                    <xdr:rowOff>304800</xdr:rowOff>
                  </to>
                </anchor>
              </controlPr>
            </control>
          </mc:Choice>
        </mc:AlternateContent>
        <mc:AlternateContent xmlns:mc="http://schemas.openxmlformats.org/markup-compatibility/2006">
          <mc:Choice Requires="x14">
            <control shapeId="1027" r:id="rId5" name="Button 3">
              <controlPr defaultSize="0" print="0" autoFill="0" autoPict="0" macro="[0]!HideUnhideDU3">
                <anchor moveWithCells="1" sizeWithCells="1">
                  <from>
                    <xdr:col>4</xdr:col>
                    <xdr:colOff>5441950</xdr:colOff>
                    <xdr:row>62</xdr:row>
                    <xdr:rowOff>76200</xdr:rowOff>
                  </from>
                  <to>
                    <xdr:col>4</xdr:col>
                    <xdr:colOff>6489700</xdr:colOff>
                    <xdr:row>62</xdr:row>
                    <xdr:rowOff>317500</xdr:rowOff>
                  </to>
                </anchor>
              </controlPr>
            </control>
          </mc:Choice>
        </mc:AlternateContent>
        <mc:AlternateContent xmlns:mc="http://schemas.openxmlformats.org/markup-compatibility/2006">
          <mc:Choice Requires="x14">
            <control shapeId="1028" r:id="rId6" name="Button 4">
              <controlPr defaultSize="0" print="0" autoFill="0" autoPict="0" macro="[0]!HideUnhideDU6">
                <anchor moveWithCells="1" sizeWithCells="1">
                  <from>
                    <xdr:col>4</xdr:col>
                    <xdr:colOff>5435600</xdr:colOff>
                    <xdr:row>67</xdr:row>
                    <xdr:rowOff>82550</xdr:rowOff>
                  </from>
                  <to>
                    <xdr:col>4</xdr:col>
                    <xdr:colOff>6483350</xdr:colOff>
                    <xdr:row>67</xdr:row>
                    <xdr:rowOff>292100</xdr:rowOff>
                  </to>
                </anchor>
              </controlPr>
            </control>
          </mc:Choice>
        </mc:AlternateContent>
        <mc:AlternateContent xmlns:mc="http://schemas.openxmlformats.org/markup-compatibility/2006">
          <mc:Choice Requires="x14">
            <control shapeId="1029" r:id="rId7" name="Button 5">
              <controlPr defaultSize="0" print="0" autoFill="0" autoPict="0" macro="[0]!HideUnhideDU7">
                <anchor moveWithCells="1" sizeWithCells="1">
                  <from>
                    <xdr:col>4</xdr:col>
                    <xdr:colOff>5448300</xdr:colOff>
                    <xdr:row>70</xdr:row>
                    <xdr:rowOff>88900</xdr:rowOff>
                  </from>
                  <to>
                    <xdr:col>4</xdr:col>
                    <xdr:colOff>6496050</xdr:colOff>
                    <xdr:row>70</xdr:row>
                    <xdr:rowOff>298450</xdr:rowOff>
                  </to>
                </anchor>
              </controlPr>
            </control>
          </mc:Choice>
        </mc:AlternateContent>
        <mc:AlternateContent xmlns:mc="http://schemas.openxmlformats.org/markup-compatibility/2006">
          <mc:Choice Requires="x14">
            <control shapeId="1030" r:id="rId8" name="Button 6">
              <controlPr defaultSize="0" print="0" autoFill="0" autoPict="0" macro="[0]!HideUnhideDU8">
                <anchor moveWithCells="1" sizeWithCells="1">
                  <from>
                    <xdr:col>4</xdr:col>
                    <xdr:colOff>5467350</xdr:colOff>
                    <xdr:row>76</xdr:row>
                    <xdr:rowOff>76200</xdr:rowOff>
                  </from>
                  <to>
                    <xdr:col>4</xdr:col>
                    <xdr:colOff>6515100</xdr:colOff>
                    <xdr:row>76</xdr:row>
                    <xdr:rowOff>323850</xdr:rowOff>
                  </to>
                </anchor>
              </controlPr>
            </control>
          </mc:Choice>
        </mc:AlternateContent>
        <mc:AlternateContent xmlns:mc="http://schemas.openxmlformats.org/markup-compatibility/2006">
          <mc:Choice Requires="x14">
            <control shapeId="1031" r:id="rId9" name="Button 7">
              <controlPr defaultSize="0" print="0" autoFill="0" autoPict="0" macro="[0]!HideUnhideBE2">
                <anchor moveWithCells="1" sizeWithCells="1">
                  <from>
                    <xdr:col>4</xdr:col>
                    <xdr:colOff>5429250</xdr:colOff>
                    <xdr:row>82</xdr:row>
                    <xdr:rowOff>69850</xdr:rowOff>
                  </from>
                  <to>
                    <xdr:col>4</xdr:col>
                    <xdr:colOff>6489700</xdr:colOff>
                    <xdr:row>82</xdr:row>
                    <xdr:rowOff>323850</xdr:rowOff>
                  </to>
                </anchor>
              </controlPr>
            </control>
          </mc:Choice>
        </mc:AlternateContent>
        <mc:AlternateContent xmlns:mc="http://schemas.openxmlformats.org/markup-compatibility/2006">
          <mc:Choice Requires="x14">
            <control shapeId="1032" r:id="rId10" name="Button 8">
              <controlPr defaultSize="0" print="0" autoFill="0" autoPict="0" macro="[0]!HideUnhideENV3" altText="ENV 3 Details">
                <anchor moveWithCells="1" sizeWithCells="1">
                  <from>
                    <xdr:col>4</xdr:col>
                    <xdr:colOff>5168900</xdr:colOff>
                    <xdr:row>7</xdr:row>
                    <xdr:rowOff>44450</xdr:rowOff>
                  </from>
                  <to>
                    <xdr:col>4</xdr:col>
                    <xdr:colOff>6223000</xdr:colOff>
                    <xdr:row>7</xdr:row>
                    <xdr:rowOff>304800</xdr:rowOff>
                  </to>
                </anchor>
              </controlPr>
            </control>
          </mc:Choice>
        </mc:AlternateContent>
        <mc:AlternateContent xmlns:mc="http://schemas.openxmlformats.org/markup-compatibility/2006">
          <mc:Choice Requires="x14">
            <control shapeId="1034" r:id="rId11" name="Button 10">
              <controlPr defaultSize="0" print="0" autoFill="0" autoPict="0" macro="[0]!HideUnhideENV4">
                <anchor moveWithCells="1" sizeWithCells="1">
                  <from>
                    <xdr:col>4</xdr:col>
                    <xdr:colOff>5219700</xdr:colOff>
                    <xdr:row>19</xdr:row>
                    <xdr:rowOff>57150</xdr:rowOff>
                  </from>
                  <to>
                    <xdr:col>4</xdr:col>
                    <xdr:colOff>6280150</xdr:colOff>
                    <xdr:row>19</xdr:row>
                    <xdr:rowOff>304800</xdr:rowOff>
                  </to>
                </anchor>
              </controlPr>
            </control>
          </mc:Choice>
        </mc:AlternateContent>
        <mc:AlternateContent xmlns:mc="http://schemas.openxmlformats.org/markup-compatibility/2006">
          <mc:Choice Requires="x14">
            <control shapeId="1035" r:id="rId12" name="Button 11">
              <controlPr defaultSize="0" print="0" autoFill="0" autoPict="0" macro="[0]!HideUnhideENV5">
                <anchor moveWithCells="1" sizeWithCells="1">
                  <from>
                    <xdr:col>4</xdr:col>
                    <xdr:colOff>5245100</xdr:colOff>
                    <xdr:row>23</xdr:row>
                    <xdr:rowOff>57150</xdr:rowOff>
                  </from>
                  <to>
                    <xdr:col>4</xdr:col>
                    <xdr:colOff>6292850</xdr:colOff>
                    <xdr:row>23</xdr:row>
                    <xdr:rowOff>304800</xdr:rowOff>
                  </to>
                </anchor>
              </controlPr>
            </control>
          </mc:Choice>
        </mc:AlternateContent>
        <mc:AlternateContent xmlns:mc="http://schemas.openxmlformats.org/markup-compatibility/2006">
          <mc:Choice Requires="x14">
            <control shapeId="1036" r:id="rId13" name="Button 12">
              <controlPr defaultSize="0" print="0" autoFill="0" autoPict="0" macro="[0]!HideUnhideENV6">
                <anchor moveWithCells="1" sizeWithCells="1">
                  <from>
                    <xdr:col>4</xdr:col>
                    <xdr:colOff>5226050</xdr:colOff>
                    <xdr:row>27</xdr:row>
                    <xdr:rowOff>50800</xdr:rowOff>
                  </from>
                  <to>
                    <xdr:col>4</xdr:col>
                    <xdr:colOff>6286500</xdr:colOff>
                    <xdr:row>27</xdr:row>
                    <xdr:rowOff>304800</xdr:rowOff>
                  </to>
                </anchor>
              </controlPr>
            </control>
          </mc:Choice>
        </mc:AlternateContent>
        <mc:AlternateContent xmlns:mc="http://schemas.openxmlformats.org/markup-compatibility/2006">
          <mc:Choice Requires="x14">
            <control shapeId="1037" r:id="rId14" name="Button 13">
              <controlPr defaultSize="0" print="0" autoFill="0" autoPict="0" macro="[0]!hideUnhideRES3">
                <anchor moveWithCells="1" sizeWithCells="1">
                  <from>
                    <xdr:col>4</xdr:col>
                    <xdr:colOff>5302250</xdr:colOff>
                    <xdr:row>35</xdr:row>
                    <xdr:rowOff>50800</xdr:rowOff>
                  </from>
                  <to>
                    <xdr:col>4</xdr:col>
                    <xdr:colOff>6350000</xdr:colOff>
                    <xdr:row>35</xdr:row>
                    <xdr:rowOff>292100</xdr:rowOff>
                  </to>
                </anchor>
              </controlPr>
            </control>
          </mc:Choice>
        </mc:AlternateContent>
        <mc:AlternateContent xmlns:mc="http://schemas.openxmlformats.org/markup-compatibility/2006">
          <mc:Choice Requires="x14">
            <control shapeId="1038" r:id="rId15" name="Button 14">
              <controlPr defaultSize="0" print="0" autoFill="0" autoPict="0" macro="[0]!HideUnhideBE4">
                <anchor moveWithCells="1" sizeWithCells="1">
                  <from>
                    <xdr:col>4</xdr:col>
                    <xdr:colOff>5378450</xdr:colOff>
                    <xdr:row>94</xdr:row>
                    <xdr:rowOff>44450</xdr:rowOff>
                  </from>
                  <to>
                    <xdr:col>4</xdr:col>
                    <xdr:colOff>6438900</xdr:colOff>
                    <xdr:row>94</xdr:row>
                    <xdr:rowOff>304800</xdr:rowOff>
                  </to>
                </anchor>
              </controlPr>
            </control>
          </mc:Choice>
        </mc:AlternateContent>
        <mc:AlternateContent xmlns:mc="http://schemas.openxmlformats.org/markup-compatibility/2006">
          <mc:Choice Requires="x14">
            <control shapeId="1039" r:id="rId16" name="Button 15">
              <controlPr defaultSize="0" print="0" autoFill="0" autoPict="0" macro="[0]!HideUnhideBE5">
                <anchor moveWithCells="1" sizeWithCells="1">
                  <from>
                    <xdr:col>4</xdr:col>
                    <xdr:colOff>5391150</xdr:colOff>
                    <xdr:row>99</xdr:row>
                    <xdr:rowOff>260350</xdr:rowOff>
                  </from>
                  <to>
                    <xdr:col>4</xdr:col>
                    <xdr:colOff>6438900</xdr:colOff>
                    <xdr:row>99</xdr:row>
                    <xdr:rowOff>508000</xdr:rowOff>
                  </to>
                </anchor>
              </controlPr>
            </control>
          </mc:Choice>
        </mc:AlternateContent>
        <mc:AlternateContent xmlns:mc="http://schemas.openxmlformats.org/markup-compatibility/2006">
          <mc:Choice Requires="x14">
            <control shapeId="1040" r:id="rId17" name="Button 16">
              <controlPr defaultSize="0" print="0" autoFill="0" autoPict="0" macro="[0]!HideUnhideBE6">
                <anchor moveWithCells="1" sizeWithCells="1">
                  <from>
                    <xdr:col>4</xdr:col>
                    <xdr:colOff>5397500</xdr:colOff>
                    <xdr:row>103</xdr:row>
                    <xdr:rowOff>69850</xdr:rowOff>
                  </from>
                  <to>
                    <xdr:col>4</xdr:col>
                    <xdr:colOff>6445250</xdr:colOff>
                    <xdr:row>103</xdr:row>
                    <xdr:rowOff>317500</xdr:rowOff>
                  </to>
                </anchor>
              </controlPr>
            </control>
          </mc:Choice>
        </mc:AlternateContent>
        <mc:AlternateContent xmlns:mc="http://schemas.openxmlformats.org/markup-compatibility/2006">
          <mc:Choice Requires="x14">
            <control shapeId="1041" r:id="rId18" name="Button 17">
              <controlPr defaultSize="0" print="0" autoFill="0" autoPict="0" macro="[0]!HideUnhideBE7">
                <anchor moveWithCells="1" sizeWithCells="1">
                  <from>
                    <xdr:col>4</xdr:col>
                    <xdr:colOff>5410200</xdr:colOff>
                    <xdr:row>110</xdr:row>
                    <xdr:rowOff>234950</xdr:rowOff>
                  </from>
                  <to>
                    <xdr:col>4</xdr:col>
                    <xdr:colOff>6457950</xdr:colOff>
                    <xdr:row>110</xdr:row>
                    <xdr:rowOff>482600</xdr:rowOff>
                  </to>
                </anchor>
              </controlPr>
            </control>
          </mc:Choice>
        </mc:AlternateContent>
        <mc:AlternateContent xmlns:mc="http://schemas.openxmlformats.org/markup-compatibility/2006">
          <mc:Choice Requires="x14">
            <control shapeId="1042" r:id="rId19" name="Button 18">
              <controlPr defaultSize="0" print="0" autoFill="0" autoPict="0" macro="[0]!HideUnhidePERF2">
                <anchor moveWithCells="1" sizeWithCells="1">
                  <from>
                    <xdr:col>4</xdr:col>
                    <xdr:colOff>5334000</xdr:colOff>
                    <xdr:row>113</xdr:row>
                    <xdr:rowOff>76200</xdr:rowOff>
                  </from>
                  <to>
                    <xdr:col>4</xdr:col>
                    <xdr:colOff>6381750</xdr:colOff>
                    <xdr:row>113</xdr:row>
                    <xdr:rowOff>317500</xdr:rowOff>
                  </to>
                </anchor>
              </controlPr>
            </control>
          </mc:Choice>
        </mc:AlternateContent>
        <mc:AlternateContent xmlns:mc="http://schemas.openxmlformats.org/markup-compatibility/2006">
          <mc:Choice Requires="x14">
            <control shapeId="1043" r:id="rId20" name="Button 19">
              <controlPr defaultSize="0" print="0" autoFill="0" autoPict="0" macro="[0]!HideUnhideEL1">
                <anchor moveWithCells="1" sizeWithCells="1">
                  <from>
                    <xdr:col>4</xdr:col>
                    <xdr:colOff>5359400</xdr:colOff>
                    <xdr:row>118</xdr:row>
                    <xdr:rowOff>57150</xdr:rowOff>
                  </from>
                  <to>
                    <xdr:col>4</xdr:col>
                    <xdr:colOff>6413500</xdr:colOff>
                    <xdr:row>118</xdr:row>
                    <xdr:rowOff>304800</xdr:rowOff>
                  </to>
                </anchor>
              </controlPr>
            </control>
          </mc:Choice>
        </mc:AlternateContent>
        <mc:AlternateContent xmlns:mc="http://schemas.openxmlformats.org/markup-compatibility/2006">
          <mc:Choice Requires="x14">
            <control shapeId="1044" r:id="rId21" name="Button 20">
              <controlPr defaultSize="0" print="0" autoFill="0" autoPict="0" macro="[0]!HideUnhideEL2">
                <anchor moveWithCells="1" sizeWithCells="1">
                  <from>
                    <xdr:col>4</xdr:col>
                    <xdr:colOff>5353050</xdr:colOff>
                    <xdr:row>124</xdr:row>
                    <xdr:rowOff>63500</xdr:rowOff>
                  </from>
                  <to>
                    <xdr:col>4</xdr:col>
                    <xdr:colOff>6400800</xdr:colOff>
                    <xdr:row>124</xdr:row>
                    <xdr:rowOff>317500</xdr:rowOff>
                  </to>
                </anchor>
              </controlPr>
            </control>
          </mc:Choice>
        </mc:AlternateContent>
        <mc:AlternateContent xmlns:mc="http://schemas.openxmlformats.org/markup-compatibility/2006">
          <mc:Choice Requires="x14">
            <control shapeId="1045" r:id="rId22" name="Button 21">
              <controlPr defaultSize="0" print="0" autoFill="0" autoPict="0" macro="[0]!HideUnhideES2">
                <anchor moveWithCells="1" sizeWithCells="1">
                  <from>
                    <xdr:col>4</xdr:col>
                    <xdr:colOff>5353050</xdr:colOff>
                    <xdr:row>130</xdr:row>
                    <xdr:rowOff>69850</xdr:rowOff>
                  </from>
                  <to>
                    <xdr:col>4</xdr:col>
                    <xdr:colOff>6413500</xdr:colOff>
                    <xdr:row>130</xdr:row>
                    <xdr:rowOff>311150</xdr:rowOff>
                  </to>
                </anchor>
              </controlPr>
            </control>
          </mc:Choice>
        </mc:AlternateContent>
        <mc:AlternateContent xmlns:mc="http://schemas.openxmlformats.org/markup-compatibility/2006">
          <mc:Choice Requires="x14">
            <control shapeId="1046" r:id="rId23" name="Button 22">
              <controlPr defaultSize="0" print="0" autoFill="0" autoPict="0" macro="[0]!HideUnhideES3">
                <anchor moveWithCells="1" sizeWithCells="1">
                  <from>
                    <xdr:col>4</xdr:col>
                    <xdr:colOff>5346700</xdr:colOff>
                    <xdr:row>134</xdr:row>
                    <xdr:rowOff>63500</xdr:rowOff>
                  </from>
                  <to>
                    <xdr:col>4</xdr:col>
                    <xdr:colOff>6394450</xdr:colOff>
                    <xdr:row>134</xdr:row>
                    <xdr:rowOff>311150</xdr:rowOff>
                  </to>
                </anchor>
              </controlPr>
            </control>
          </mc:Choice>
        </mc:AlternateContent>
        <mc:AlternateContent xmlns:mc="http://schemas.openxmlformats.org/markup-compatibility/2006">
          <mc:Choice Requires="x14">
            <control shapeId="1047" r:id="rId24" name="Button 23">
              <controlPr defaultSize="0" print="0" autoFill="0" autoPict="0" macro="[0]!HideUnhideES6">
                <anchor moveWithCells="1" sizeWithCells="1">
                  <from>
                    <xdr:col>4</xdr:col>
                    <xdr:colOff>5308600</xdr:colOff>
                    <xdr:row>145</xdr:row>
                    <xdr:rowOff>254000</xdr:rowOff>
                  </from>
                  <to>
                    <xdr:col>4</xdr:col>
                    <xdr:colOff>6362700</xdr:colOff>
                    <xdr:row>145</xdr:row>
                    <xdr:rowOff>501650</xdr:rowOff>
                  </to>
                </anchor>
              </controlPr>
            </control>
          </mc:Choice>
        </mc:AlternateContent>
        <mc:AlternateContent xmlns:mc="http://schemas.openxmlformats.org/markup-compatibility/2006">
          <mc:Choice Requires="x14">
            <control shapeId="1048" r:id="rId25" name="Button 24">
              <controlPr defaultSize="0" print="0" autoFill="0" autoPict="0" macro="[0]!HideUnhideES7">
                <anchor moveWithCells="1" sizeWithCells="1">
                  <from>
                    <xdr:col>4</xdr:col>
                    <xdr:colOff>5365750</xdr:colOff>
                    <xdr:row>165</xdr:row>
                    <xdr:rowOff>57150</xdr:rowOff>
                  </from>
                  <to>
                    <xdr:col>4</xdr:col>
                    <xdr:colOff>6426200</xdr:colOff>
                    <xdr:row>165</xdr:row>
                    <xdr:rowOff>298450</xdr:rowOff>
                  </to>
                </anchor>
              </controlPr>
            </control>
          </mc:Choice>
        </mc:AlternateContent>
        <mc:AlternateContent xmlns:mc="http://schemas.openxmlformats.org/markup-compatibility/2006">
          <mc:Choice Requires="x14">
            <control shapeId="1049" r:id="rId26" name="Button 25">
              <controlPr defaultSize="0" print="0" autoFill="0" autoPict="0" macro="[0]!HideUnhideES8">
                <anchor moveWithCells="1" sizeWithCells="1">
                  <from>
                    <xdr:col>4</xdr:col>
                    <xdr:colOff>5359400</xdr:colOff>
                    <xdr:row>169</xdr:row>
                    <xdr:rowOff>31750</xdr:rowOff>
                  </from>
                  <to>
                    <xdr:col>4</xdr:col>
                    <xdr:colOff>6407150</xdr:colOff>
                    <xdr:row>169</xdr:row>
                    <xdr:rowOff>292100</xdr:rowOff>
                  </to>
                </anchor>
              </controlPr>
            </control>
          </mc:Choice>
        </mc:AlternateContent>
        <mc:AlternateContent xmlns:mc="http://schemas.openxmlformats.org/markup-compatibility/2006">
          <mc:Choice Requires="x14">
            <control shapeId="1050" r:id="rId27" name="Button 26">
              <controlPr defaultSize="0" print="0" autoFill="0" autoPict="0" macro="[0]!HideUnhidePERF3">
                <anchor moveWithCells="1" sizeWithCells="1">
                  <from>
                    <xdr:col>4</xdr:col>
                    <xdr:colOff>5340350</xdr:colOff>
                    <xdr:row>172</xdr:row>
                    <xdr:rowOff>57150</xdr:rowOff>
                  </from>
                  <to>
                    <xdr:col>4</xdr:col>
                    <xdr:colOff>6400800</xdr:colOff>
                    <xdr:row>172</xdr:row>
                    <xdr:rowOff>304800</xdr:rowOff>
                  </to>
                </anchor>
              </controlPr>
            </control>
          </mc:Choice>
        </mc:AlternateContent>
        <mc:AlternateContent xmlns:mc="http://schemas.openxmlformats.org/markup-compatibility/2006">
          <mc:Choice Requires="x14">
            <control shapeId="1051" r:id="rId28" name="Button 27">
              <controlPr defaultSize="0" print="0" autoFill="0" autoPict="0" macro="[0]!HideUnhideCMFRT1">
                <anchor moveWithCells="1" sizeWithCells="1">
                  <from>
                    <xdr:col>4</xdr:col>
                    <xdr:colOff>5346700</xdr:colOff>
                    <xdr:row>175</xdr:row>
                    <xdr:rowOff>57150</xdr:rowOff>
                  </from>
                  <to>
                    <xdr:col>4</xdr:col>
                    <xdr:colOff>6394450</xdr:colOff>
                    <xdr:row>175</xdr:row>
                    <xdr:rowOff>298450</xdr:rowOff>
                  </to>
                </anchor>
              </controlPr>
            </control>
          </mc:Choice>
        </mc:AlternateContent>
        <mc:AlternateContent xmlns:mc="http://schemas.openxmlformats.org/markup-compatibility/2006">
          <mc:Choice Requires="x14">
            <control shapeId="1052" r:id="rId29" name="Button 28">
              <controlPr defaultSize="0" print="0" autoFill="0" autoPict="0" macro="[0]!HIdeUnhideIAQ1">
                <anchor moveWithCells="1" sizeWithCells="1">
                  <from>
                    <xdr:col>4</xdr:col>
                    <xdr:colOff>5264150</xdr:colOff>
                    <xdr:row>183</xdr:row>
                    <xdr:rowOff>266700</xdr:rowOff>
                  </from>
                  <to>
                    <xdr:col>4</xdr:col>
                    <xdr:colOff>6318250</xdr:colOff>
                    <xdr:row>183</xdr:row>
                    <xdr:rowOff>508000</xdr:rowOff>
                  </to>
                </anchor>
              </controlPr>
            </control>
          </mc:Choice>
        </mc:AlternateContent>
        <mc:AlternateContent xmlns:mc="http://schemas.openxmlformats.org/markup-compatibility/2006">
          <mc:Choice Requires="x14">
            <control shapeId="1053" r:id="rId30" name="Button 29">
              <controlPr defaultSize="0" print="0" autoFill="0" autoPict="0" macro="[0]!HideUnhideIAQ6">
                <anchor moveWithCells="1" sizeWithCells="1">
                  <from>
                    <xdr:col>4</xdr:col>
                    <xdr:colOff>5327650</xdr:colOff>
                    <xdr:row>200</xdr:row>
                    <xdr:rowOff>76200</xdr:rowOff>
                  </from>
                  <to>
                    <xdr:col>4</xdr:col>
                    <xdr:colOff>6381750</xdr:colOff>
                    <xdr:row>200</xdr:row>
                    <xdr:rowOff>304800</xdr:rowOff>
                  </to>
                </anchor>
              </controlPr>
            </control>
          </mc:Choice>
        </mc:AlternateContent>
        <mc:AlternateContent xmlns:mc="http://schemas.openxmlformats.org/markup-compatibility/2006">
          <mc:Choice Requires="x14">
            <control shapeId="1054" r:id="rId31" name="Button 30">
              <controlPr defaultSize="0" print="0" autoFill="0" autoPict="0" macro="[0]!HideUnhideIAQ7">
                <anchor moveWithCells="1" sizeWithCells="1">
                  <from>
                    <xdr:col>4</xdr:col>
                    <xdr:colOff>5327650</xdr:colOff>
                    <xdr:row>207</xdr:row>
                    <xdr:rowOff>63500</xdr:rowOff>
                  </from>
                  <to>
                    <xdr:col>4</xdr:col>
                    <xdr:colOff>6375400</xdr:colOff>
                    <xdr:row>207</xdr:row>
                    <xdr:rowOff>292100</xdr:rowOff>
                  </to>
                </anchor>
              </controlPr>
            </control>
          </mc:Choice>
        </mc:AlternateContent>
        <mc:AlternateContent xmlns:mc="http://schemas.openxmlformats.org/markup-compatibility/2006">
          <mc:Choice Requires="x14">
            <control shapeId="1055" r:id="rId32" name="Button 31">
              <controlPr defaultSize="0" print="0" autoFill="0" autoPict="0" macro="[0]!HideUnhideHLTH1">
                <anchor moveWithCells="1" sizeWithCells="1">
                  <from>
                    <xdr:col>4</xdr:col>
                    <xdr:colOff>5372100</xdr:colOff>
                    <xdr:row>214</xdr:row>
                    <xdr:rowOff>63500</xdr:rowOff>
                  </from>
                  <to>
                    <xdr:col>4</xdr:col>
                    <xdr:colOff>6419850</xdr:colOff>
                    <xdr:row>214</xdr:row>
                    <xdr:rowOff>292100</xdr:rowOff>
                  </to>
                </anchor>
              </controlPr>
            </control>
          </mc:Choice>
        </mc:AlternateContent>
        <mc:AlternateContent xmlns:mc="http://schemas.openxmlformats.org/markup-compatibility/2006">
          <mc:Choice Requires="x14">
            <control shapeId="1056" r:id="rId33" name="Button 32">
              <controlPr defaultSize="0" print="0" autoFill="0" autoPict="0" macro="[0]!HideUnhideHLTH5">
                <anchor moveWithCells="1" sizeWithCells="1">
                  <from>
                    <xdr:col>4</xdr:col>
                    <xdr:colOff>5429250</xdr:colOff>
                    <xdr:row>223</xdr:row>
                    <xdr:rowOff>69850</xdr:rowOff>
                  </from>
                  <to>
                    <xdr:col>4</xdr:col>
                    <xdr:colOff>6477000</xdr:colOff>
                    <xdr:row>223</xdr:row>
                    <xdr:rowOff>304800</xdr:rowOff>
                  </to>
                </anchor>
              </controlPr>
            </control>
          </mc:Choice>
        </mc:AlternateContent>
        <mc:AlternateContent xmlns:mc="http://schemas.openxmlformats.org/markup-compatibility/2006">
          <mc:Choice Requires="x14">
            <control shapeId="1057" r:id="rId34" name="Button 33">
              <controlPr defaultSize="0" print="0" autoFill="0" autoPict="0" macro="[0]!HideUnhidePI1">
                <anchor moveWithCells="1" sizeWithCells="1">
                  <from>
                    <xdr:col>4</xdr:col>
                    <xdr:colOff>5410200</xdr:colOff>
                    <xdr:row>229</xdr:row>
                    <xdr:rowOff>88900</xdr:rowOff>
                  </from>
                  <to>
                    <xdr:col>4</xdr:col>
                    <xdr:colOff>6470650</xdr:colOff>
                    <xdr:row>229</xdr:row>
                    <xdr:rowOff>317500</xdr:rowOff>
                  </to>
                </anchor>
              </controlPr>
            </control>
          </mc:Choice>
        </mc:AlternateContent>
        <mc:AlternateContent xmlns:mc="http://schemas.openxmlformats.org/markup-compatibility/2006">
          <mc:Choice Requires="x14">
            <control shapeId="1058" r:id="rId35" name="Button 34">
              <controlPr defaultSize="0" print="0" autoFill="0" autoPict="0" macro="[0]!HideUnhidePI5">
                <anchor moveWithCells="1" sizeWithCells="1">
                  <from>
                    <xdr:col>4</xdr:col>
                    <xdr:colOff>5365750</xdr:colOff>
                    <xdr:row>234</xdr:row>
                    <xdr:rowOff>266700</xdr:rowOff>
                  </from>
                  <to>
                    <xdr:col>4</xdr:col>
                    <xdr:colOff>6413500</xdr:colOff>
                    <xdr:row>234</xdr:row>
                    <xdr:rowOff>501650</xdr:rowOff>
                  </to>
                </anchor>
              </controlPr>
            </control>
          </mc:Choice>
        </mc:AlternateContent>
        <mc:AlternateContent xmlns:mc="http://schemas.openxmlformats.org/markup-compatibility/2006">
          <mc:Choice Requires="x14">
            <control shapeId="1059" r:id="rId36" name="Button 35">
              <controlPr defaultSize="0" print="0" autoFill="0" autoPict="0" macro="[0]!HideUnhidePI6">
                <anchor moveWithCells="1" sizeWithCells="1">
                  <from>
                    <xdr:col>4</xdr:col>
                    <xdr:colOff>5378450</xdr:colOff>
                    <xdr:row>239</xdr:row>
                    <xdr:rowOff>69850</xdr:rowOff>
                  </from>
                  <to>
                    <xdr:col>4</xdr:col>
                    <xdr:colOff>6426200</xdr:colOff>
                    <xdr:row>239</xdr:row>
                    <xdr:rowOff>304800</xdr:rowOff>
                  </to>
                </anchor>
              </controlPr>
            </control>
          </mc:Choice>
        </mc:AlternateContent>
        <mc:AlternateContent xmlns:mc="http://schemas.openxmlformats.org/markup-compatibility/2006">
          <mc:Choice Requires="x14">
            <control shapeId="1060" r:id="rId37" name="Button 36">
              <controlPr defaultSize="0" print="0" autoFill="0" autoPict="0" macro="[0]!HideUnhideENV7">
                <anchor moveWithCells="1" sizeWithCells="1">
                  <from>
                    <xdr:col>4</xdr:col>
                    <xdr:colOff>5289550</xdr:colOff>
                    <xdr:row>246</xdr:row>
                    <xdr:rowOff>76200</xdr:rowOff>
                  </from>
                  <to>
                    <xdr:col>4</xdr:col>
                    <xdr:colOff>6343650</xdr:colOff>
                    <xdr:row>246</xdr:row>
                    <xdr:rowOff>304800</xdr:rowOff>
                  </to>
                </anchor>
              </controlPr>
            </control>
          </mc:Choice>
        </mc:AlternateContent>
        <mc:AlternateContent xmlns:mc="http://schemas.openxmlformats.org/markup-compatibility/2006">
          <mc:Choice Requires="x14">
            <control shapeId="1061" r:id="rId38" name="Button 37">
              <controlPr defaultSize="0" print="0" autoFill="0" autoPict="0" macro="[0]!HideUnhideEnvironment">
                <anchor moveWithCells="1" sizeWithCells="1">
                  <from>
                    <xdr:col>3</xdr:col>
                    <xdr:colOff>577850</xdr:colOff>
                    <xdr:row>1</xdr:row>
                    <xdr:rowOff>76200</xdr:rowOff>
                  </from>
                  <to>
                    <xdr:col>4</xdr:col>
                    <xdr:colOff>749300</xdr:colOff>
                    <xdr:row>1</xdr:row>
                    <xdr:rowOff>533400</xdr:rowOff>
                  </to>
                </anchor>
              </controlPr>
            </control>
          </mc:Choice>
        </mc:AlternateContent>
        <mc:AlternateContent xmlns:mc="http://schemas.openxmlformats.org/markup-compatibility/2006">
          <mc:Choice Requires="x14">
            <control shapeId="1062" r:id="rId39" name="Button 38">
              <controlPr defaultSize="0" print="0" autoFill="0" autoPict="0" macro="[0]!HideUnhideResiliency">
                <anchor moveWithCells="1" sizeWithCells="1">
                  <from>
                    <xdr:col>4</xdr:col>
                    <xdr:colOff>5207000</xdr:colOff>
                    <xdr:row>1</xdr:row>
                    <xdr:rowOff>88900</xdr:rowOff>
                  </from>
                  <to>
                    <xdr:col>4</xdr:col>
                    <xdr:colOff>6407150</xdr:colOff>
                    <xdr:row>1</xdr:row>
                    <xdr:rowOff>546100</xdr:rowOff>
                  </to>
                </anchor>
              </controlPr>
            </control>
          </mc:Choice>
        </mc:AlternateContent>
        <mc:AlternateContent xmlns:mc="http://schemas.openxmlformats.org/markup-compatibility/2006">
          <mc:Choice Requires="x14">
            <control shapeId="1063" r:id="rId40" name="Button 39">
              <controlPr defaultSize="0" print="0" autoFill="0" autoPict="0" macro="[0]!HideUnhidePerformance">
                <anchor moveWithCells="1" sizeWithCells="1">
                  <from>
                    <xdr:col>4</xdr:col>
                    <xdr:colOff>3803650</xdr:colOff>
                    <xdr:row>1</xdr:row>
                    <xdr:rowOff>76200</xdr:rowOff>
                  </from>
                  <to>
                    <xdr:col>4</xdr:col>
                    <xdr:colOff>5003800</xdr:colOff>
                    <xdr:row>1</xdr:row>
                    <xdr:rowOff>533400</xdr:rowOff>
                  </to>
                </anchor>
              </controlPr>
            </control>
          </mc:Choice>
        </mc:AlternateContent>
        <mc:AlternateContent xmlns:mc="http://schemas.openxmlformats.org/markup-compatibility/2006">
          <mc:Choice Requires="x14">
            <control shapeId="1064" r:id="rId41" name="Button 40">
              <controlPr defaultSize="0" print="0" autoFill="0" autoPict="0" macro="[0]!HideUnhideElectrification">
                <anchor moveWithCells="1" sizeWithCells="1">
                  <from>
                    <xdr:col>4</xdr:col>
                    <xdr:colOff>882650</xdr:colOff>
                    <xdr:row>1</xdr:row>
                    <xdr:rowOff>88900</xdr:rowOff>
                  </from>
                  <to>
                    <xdr:col>4</xdr:col>
                    <xdr:colOff>2082800</xdr:colOff>
                    <xdr:row>1</xdr:row>
                    <xdr:rowOff>546100</xdr:rowOff>
                  </to>
                </anchor>
              </controlPr>
            </control>
          </mc:Choice>
        </mc:AlternateContent>
        <mc:AlternateContent xmlns:mc="http://schemas.openxmlformats.org/markup-compatibility/2006">
          <mc:Choice Requires="x14">
            <control shapeId="1065" r:id="rId42" name="Button 41">
              <controlPr defaultSize="0" print="0" autoFill="0" autoPict="0" macro="[0]!HideUnhideComfort">
                <anchor moveWithCells="1" sizeWithCells="1">
                  <from>
                    <xdr:col>0</xdr:col>
                    <xdr:colOff>482600</xdr:colOff>
                    <xdr:row>1</xdr:row>
                    <xdr:rowOff>88900</xdr:rowOff>
                  </from>
                  <to>
                    <xdr:col>3</xdr:col>
                    <xdr:colOff>444500</xdr:colOff>
                    <xdr:row>1</xdr:row>
                    <xdr:rowOff>546100</xdr:rowOff>
                  </to>
                </anchor>
              </controlPr>
            </control>
          </mc:Choice>
        </mc:AlternateContent>
        <mc:AlternateContent xmlns:mc="http://schemas.openxmlformats.org/markup-compatibility/2006">
          <mc:Choice Requires="x14">
            <control shapeId="1066" r:id="rId43" name="Button 42">
              <controlPr defaultSize="0" print="0" autoFill="0" autoPict="0" macro="[0]!HideUnhideHealth">
                <anchor moveWithCells="1" sizeWithCells="1">
                  <from>
                    <xdr:col>4</xdr:col>
                    <xdr:colOff>2305050</xdr:colOff>
                    <xdr:row>1</xdr:row>
                    <xdr:rowOff>88900</xdr:rowOff>
                  </from>
                  <to>
                    <xdr:col>4</xdr:col>
                    <xdr:colOff>3505200</xdr:colOff>
                    <xdr:row>1</xdr:row>
                    <xdr:rowOff>539750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5166E-EC52-4FB3-AB59-50B7DC10FCC5}">
  <sheetPr codeName="Sheet3"/>
  <dimension ref="B1:AB85"/>
  <sheetViews>
    <sheetView showGridLines="0" showRowColHeaders="0" showRuler="0" view="pageLayout" zoomScale="85" zoomScaleNormal="70" zoomScalePageLayoutView="85" workbookViewId="0">
      <selection activeCell="I18" sqref="I18"/>
    </sheetView>
  </sheetViews>
  <sheetFormatPr defaultRowHeight="14.5" x14ac:dyDescent="0.35"/>
  <cols>
    <col min="1" max="1" width="4.54296875" customWidth="1"/>
    <col min="2" max="2" width="7.26953125" customWidth="1"/>
    <col min="3" max="3" width="6.81640625" customWidth="1"/>
    <col min="5" max="5" width="27.90625" customWidth="1"/>
    <col min="6" max="6" width="4.90625" customWidth="1"/>
    <col min="7" max="7" width="18.36328125" customWidth="1"/>
    <col min="8" max="8" width="11.81640625" customWidth="1"/>
    <col min="9" max="9" width="11.54296875" customWidth="1"/>
    <col min="10" max="10" width="17.90625" customWidth="1"/>
    <col min="11" max="11" width="13.1796875" customWidth="1"/>
    <col min="12" max="12" width="5.36328125" customWidth="1"/>
    <col min="16" max="16" width="16" hidden="1" customWidth="1"/>
    <col min="17" max="17" width="31.54296875" hidden="1" customWidth="1"/>
    <col min="18" max="18" width="8.7265625" style="211" hidden="1" customWidth="1"/>
    <col min="19" max="20" width="8.7265625" hidden="1" customWidth="1"/>
    <col min="21" max="21" width="18.81640625" hidden="1" customWidth="1"/>
    <col min="22" max="22" width="28" hidden="1" customWidth="1"/>
    <col min="23" max="24" width="8.7265625" hidden="1" customWidth="1"/>
    <col min="25" max="25" width="22.36328125" hidden="1" customWidth="1"/>
    <col min="26" max="28" width="8.7265625" hidden="1" customWidth="1"/>
    <col min="29" max="29" width="0" hidden="1" customWidth="1"/>
  </cols>
  <sheetData>
    <row r="1" spans="2:27" ht="15" thickBot="1" x14ac:dyDescent="0.4"/>
    <row r="2" spans="2:27" ht="17.5" customHeight="1" thickBot="1" x14ac:dyDescent="0.5">
      <c r="C2" s="212"/>
      <c r="D2" s="212"/>
      <c r="E2" s="212"/>
      <c r="F2" s="213"/>
      <c r="G2" s="213"/>
      <c r="H2" s="213"/>
      <c r="I2" s="213"/>
      <c r="J2" s="213"/>
      <c r="K2" s="213"/>
      <c r="P2" s="214"/>
      <c r="Q2" s="215" t="s">
        <v>383</v>
      </c>
      <c r="R2" s="216"/>
      <c r="U2" s="217" t="s">
        <v>476</v>
      </c>
      <c r="Y2" s="217" t="s">
        <v>479</v>
      </c>
    </row>
    <row r="3" spans="2:27" ht="18" customHeight="1" x14ac:dyDescent="0.45">
      <c r="B3" s="388" t="s">
        <v>337</v>
      </c>
      <c r="C3" s="389"/>
      <c r="D3" s="389"/>
      <c r="E3" s="390"/>
      <c r="F3" s="218"/>
      <c r="G3" s="394" t="s">
        <v>372</v>
      </c>
      <c r="H3" s="395"/>
      <c r="I3" s="395"/>
      <c r="J3" s="395"/>
      <c r="K3" s="398">
        <f>((0.03*E5)+(7.5*(E6+1)))</f>
        <v>7.5</v>
      </c>
      <c r="P3" s="219" t="s">
        <v>472</v>
      </c>
      <c r="Q3" t="s">
        <v>473</v>
      </c>
      <c r="R3" s="220" t="s">
        <v>474</v>
      </c>
      <c r="U3" t="s">
        <v>472</v>
      </c>
      <c r="V3" t="s">
        <v>477</v>
      </c>
      <c r="Y3" t="s">
        <v>481</v>
      </c>
      <c r="Z3">
        <v>1</v>
      </c>
      <c r="AA3">
        <f>VLOOKUP(E12,Y3:Z4,2,0)</f>
        <v>15.508971205725775</v>
      </c>
    </row>
    <row r="4" spans="2:27" ht="18" customHeight="1" thickBot="1" x14ac:dyDescent="0.5">
      <c r="B4" s="391"/>
      <c r="C4" s="392"/>
      <c r="D4" s="392"/>
      <c r="E4" s="393"/>
      <c r="F4" s="221"/>
      <c r="G4" s="396"/>
      <c r="H4" s="397"/>
      <c r="I4" s="397"/>
      <c r="J4" s="397"/>
      <c r="K4" s="399"/>
      <c r="P4" s="219" t="s">
        <v>468</v>
      </c>
      <c r="Q4" t="s">
        <v>384</v>
      </c>
      <c r="R4" s="220">
        <v>0.42</v>
      </c>
      <c r="U4" t="str" cm="1">
        <f t="array" ref="U4:U8">_xlfn.UNIQUE(P4:P85)</f>
        <v>Alabama</v>
      </c>
      <c r="V4" t="str" cm="1">
        <f t="array" ref="V4:V20">_xlfn._xlws.FILTER(Q4:Q85, P4:P85=E9)</f>
        <v>Savannah, GA</v>
      </c>
      <c r="Y4" t="s">
        <v>482</v>
      </c>
      <c r="Z4">
        <f>I9/K3</f>
        <v>15.508971205725775</v>
      </c>
    </row>
    <row r="5" spans="2:27" ht="34" customHeight="1" x14ac:dyDescent="0.45">
      <c r="B5" s="418" t="s">
        <v>363</v>
      </c>
      <c r="C5" s="419"/>
      <c r="D5" s="420"/>
      <c r="E5" s="222">
        <f>Project_Cover_Page!I14</f>
        <v>0</v>
      </c>
      <c r="F5" s="221"/>
      <c r="G5" s="383" t="s">
        <v>364</v>
      </c>
      <c r="H5" s="400" t="s">
        <v>485</v>
      </c>
      <c r="I5" s="401"/>
      <c r="J5" s="402"/>
      <c r="K5" s="353">
        <v>600</v>
      </c>
      <c r="P5" s="219" t="s">
        <v>468</v>
      </c>
      <c r="Q5" t="s">
        <v>385</v>
      </c>
      <c r="R5" s="220">
        <v>0.39</v>
      </c>
      <c r="U5" t="str">
        <v>Georgia</v>
      </c>
      <c r="V5" t="str">
        <v>Alma-Bacon County, GA</v>
      </c>
    </row>
    <row r="6" spans="2:27" ht="22" customHeight="1" thickBot="1" x14ac:dyDescent="0.5">
      <c r="B6" s="385" t="s">
        <v>365</v>
      </c>
      <c r="C6" s="386"/>
      <c r="D6" s="386"/>
      <c r="E6" s="223">
        <f>Project_Cover_Page!I18</f>
        <v>0</v>
      </c>
      <c r="F6" s="224"/>
      <c r="G6" s="384"/>
      <c r="H6" s="387" t="s">
        <v>486</v>
      </c>
      <c r="I6" s="387"/>
      <c r="J6" s="387"/>
      <c r="K6" s="225">
        <f>IFERROR((60-(((K5-K3)/K5)*60)),"")</f>
        <v>0.75</v>
      </c>
      <c r="P6" s="219" t="s">
        <v>468</v>
      </c>
      <c r="Q6" t="s">
        <v>386</v>
      </c>
      <c r="R6" s="220">
        <v>0.4</v>
      </c>
      <c r="U6" t="str">
        <v>North Carolina</v>
      </c>
      <c r="V6" t="str">
        <v>Brunswick, GA</v>
      </c>
    </row>
    <row r="7" spans="2:27" ht="20.5" customHeight="1" x14ac:dyDescent="0.45">
      <c r="B7" s="403" t="s">
        <v>380</v>
      </c>
      <c r="C7" s="404"/>
      <c r="D7" s="404"/>
      <c r="E7" s="223">
        <f>Project_Cover_Page!I17</f>
        <v>0</v>
      </c>
      <c r="F7" s="224"/>
      <c r="G7" s="409" t="s">
        <v>513</v>
      </c>
      <c r="H7" s="410"/>
      <c r="I7" s="410"/>
      <c r="J7" s="410"/>
      <c r="K7" s="411"/>
      <c r="P7" s="219" t="s">
        <v>468</v>
      </c>
      <c r="Q7" t="s">
        <v>387</v>
      </c>
      <c r="R7" s="220">
        <v>0.34</v>
      </c>
      <c r="U7" t="str">
        <v>South Carolina</v>
      </c>
      <c r="V7" t="str">
        <v>Albany, GA</v>
      </c>
    </row>
    <row r="8" spans="2:27" ht="35" customHeight="1" thickBot="1" x14ac:dyDescent="0.5">
      <c r="B8" s="405" t="s">
        <v>382</v>
      </c>
      <c r="C8" s="406"/>
      <c r="D8" s="406"/>
      <c r="E8" s="324">
        <v>27</v>
      </c>
      <c r="F8" s="224"/>
      <c r="G8" s="412" t="s">
        <v>483</v>
      </c>
      <c r="H8" s="413"/>
      <c r="I8" s="323">
        <v>3019</v>
      </c>
      <c r="J8" s="226" t="s">
        <v>381</v>
      </c>
      <c r="K8" s="227">
        <f>K3-(AA3*I9)</f>
        <v>-1796.461408950234</v>
      </c>
      <c r="P8" s="219" t="s">
        <v>468</v>
      </c>
      <c r="Q8" t="s">
        <v>388</v>
      </c>
      <c r="R8" s="220">
        <v>0.41</v>
      </c>
      <c r="U8" t="str">
        <v>Virginia</v>
      </c>
      <c r="V8" t="str">
        <v>Valdosta, GA</v>
      </c>
    </row>
    <row r="9" spans="2:27" ht="35" customHeight="1" thickBot="1" x14ac:dyDescent="0.5">
      <c r="B9" s="407" t="s">
        <v>466</v>
      </c>
      <c r="C9" s="408"/>
      <c r="D9" s="408"/>
      <c r="E9" s="325" t="s">
        <v>469</v>
      </c>
      <c r="F9" s="224"/>
      <c r="G9" s="414" t="s">
        <v>484</v>
      </c>
      <c r="H9" s="415"/>
      <c r="I9" s="228">
        <f>0.052*I8*E11*((E8/8.2)^0.4)</f>
        <v>116.31728404294331</v>
      </c>
      <c r="J9" s="229"/>
      <c r="K9" s="230"/>
      <c r="P9" s="219" t="s">
        <v>468</v>
      </c>
      <c r="Q9" t="s">
        <v>389</v>
      </c>
      <c r="R9" s="220">
        <v>0.36</v>
      </c>
      <c r="V9" t="str">
        <v>Macon, GA</v>
      </c>
    </row>
    <row r="10" spans="2:27" ht="35" customHeight="1" x14ac:dyDescent="0.45">
      <c r="B10" s="403" t="s">
        <v>467</v>
      </c>
      <c r="C10" s="404"/>
      <c r="D10" s="404"/>
      <c r="E10" s="326" t="s">
        <v>405</v>
      </c>
      <c r="F10" s="224"/>
      <c r="P10" s="219" t="s">
        <v>468</v>
      </c>
      <c r="Q10" t="s">
        <v>390</v>
      </c>
      <c r="R10" s="220">
        <v>0.41</v>
      </c>
      <c r="V10" t="str">
        <v>Warner Robins, GA</v>
      </c>
    </row>
    <row r="11" spans="2:27" ht="35" customHeight="1" x14ac:dyDescent="0.45">
      <c r="B11" s="403" t="s">
        <v>478</v>
      </c>
      <c r="C11" s="404"/>
      <c r="D11" s="404"/>
      <c r="E11" s="223">
        <f>VLOOKUP(E10,Q4:R85,2,0)</f>
        <v>0.46</v>
      </c>
      <c r="F11" s="224"/>
      <c r="G11" s="356" t="s">
        <v>522</v>
      </c>
      <c r="H11" s="356"/>
      <c r="I11" s="356"/>
      <c r="J11" s="356"/>
      <c r="K11" s="356"/>
      <c r="P11" s="219" t="s">
        <v>468</v>
      </c>
      <c r="Q11" t="s">
        <v>391</v>
      </c>
      <c r="R11" s="220">
        <v>0.35</v>
      </c>
      <c r="V11" t="str">
        <v>Augusta, GA</v>
      </c>
    </row>
    <row r="12" spans="2:27" ht="35" customHeight="1" thickBot="1" x14ac:dyDescent="0.5">
      <c r="B12" s="416" t="s">
        <v>480</v>
      </c>
      <c r="C12" s="417"/>
      <c r="D12" s="417"/>
      <c r="E12" s="327" t="s">
        <v>482</v>
      </c>
      <c r="F12" s="224"/>
      <c r="G12" s="356"/>
      <c r="H12" s="356"/>
      <c r="I12" s="356"/>
      <c r="J12" s="356"/>
      <c r="K12" s="356"/>
      <c r="P12" s="219" t="s">
        <v>468</v>
      </c>
      <c r="Q12" t="s">
        <v>392</v>
      </c>
      <c r="R12" s="220">
        <v>0.38</v>
      </c>
      <c r="V12" t="str">
        <v>Atlanta/Hartsfield Airport, GA</v>
      </c>
    </row>
    <row r="13" spans="2:27" ht="31.5" customHeight="1" x14ac:dyDescent="0.45">
      <c r="B13" s="231"/>
      <c r="C13" s="231"/>
      <c r="D13" s="231"/>
      <c r="E13" s="5"/>
      <c r="F13" s="224"/>
      <c r="G13" s="356"/>
      <c r="H13" s="356"/>
      <c r="I13" s="356"/>
      <c r="J13" s="356"/>
      <c r="K13" s="356"/>
      <c r="P13" s="219" t="s">
        <v>468</v>
      </c>
      <c r="Q13" t="s">
        <v>393</v>
      </c>
      <c r="R13" s="220">
        <v>0.39</v>
      </c>
      <c r="V13" t="str">
        <v>Fulton County, GA</v>
      </c>
    </row>
    <row r="14" spans="2:27" ht="18" customHeight="1" x14ac:dyDescent="0.45">
      <c r="B14" s="231"/>
      <c r="C14" s="231"/>
      <c r="D14" s="231"/>
      <c r="E14" s="5"/>
      <c r="F14" s="224"/>
      <c r="G14" s="356"/>
      <c r="H14" s="356"/>
      <c r="I14" s="356"/>
      <c r="J14" s="356"/>
      <c r="K14" s="356"/>
      <c r="P14" s="219" t="s">
        <v>468</v>
      </c>
      <c r="Q14" t="s">
        <v>394</v>
      </c>
      <c r="R14" s="220">
        <v>0.37</v>
      </c>
      <c r="V14" t="str">
        <v>DeKalb-Peachtree, GA</v>
      </c>
    </row>
    <row r="15" spans="2:27" ht="18" customHeight="1" x14ac:dyDescent="0.45">
      <c r="B15" s="231"/>
      <c r="C15" s="231"/>
      <c r="D15" s="231"/>
      <c r="E15" s="5"/>
      <c r="F15" s="224"/>
      <c r="G15" s="356"/>
      <c r="H15" s="356"/>
      <c r="I15" s="356"/>
      <c r="J15" s="356"/>
      <c r="K15" s="356"/>
      <c r="P15" s="219" t="s">
        <v>468</v>
      </c>
      <c r="Q15" t="s">
        <v>395</v>
      </c>
      <c r="R15" s="220">
        <v>0.45</v>
      </c>
      <c r="V15" t="str">
        <v>Fort Benning, GA</v>
      </c>
    </row>
    <row r="16" spans="2:27" ht="17" thickBot="1" x14ac:dyDescent="0.5">
      <c r="B16" s="221"/>
      <c r="C16" s="232"/>
      <c r="D16" s="221"/>
      <c r="E16" s="221"/>
      <c r="F16" s="221"/>
      <c r="G16" s="221"/>
      <c r="H16" s="221"/>
      <c r="I16" s="221"/>
      <c r="J16" s="233"/>
      <c r="K16" s="1"/>
      <c r="P16" s="219" t="s">
        <v>468</v>
      </c>
      <c r="Q16" t="s">
        <v>396</v>
      </c>
      <c r="R16" s="220">
        <v>0.39</v>
      </c>
      <c r="V16" t="str">
        <v>Columbus, GA</v>
      </c>
    </row>
    <row r="17" spans="2:22" ht="38.5" customHeight="1" thickBot="1" x14ac:dyDescent="0.5">
      <c r="B17" s="357" t="s">
        <v>374</v>
      </c>
      <c r="C17" s="358"/>
      <c r="D17" s="358"/>
      <c r="E17" s="359"/>
      <c r="F17" s="221"/>
      <c r="G17" s="360" t="s">
        <v>375</v>
      </c>
      <c r="H17" s="361"/>
      <c r="I17" s="362"/>
      <c r="J17" s="234" t="s">
        <v>366</v>
      </c>
      <c r="K17" s="235" t="s">
        <v>373</v>
      </c>
      <c r="P17" s="219" t="s">
        <v>469</v>
      </c>
      <c r="Q17" t="s">
        <v>397</v>
      </c>
      <c r="R17" s="220">
        <v>0.4</v>
      </c>
      <c r="V17" t="str">
        <v>Marietta, GA</v>
      </c>
    </row>
    <row r="18" spans="2:22" ht="16.5" x14ac:dyDescent="0.45">
      <c r="B18" s="363" t="s">
        <v>367</v>
      </c>
      <c r="C18" s="364"/>
      <c r="D18" s="365"/>
      <c r="E18" s="181"/>
      <c r="F18" s="221"/>
      <c r="G18" s="369" t="s">
        <v>368</v>
      </c>
      <c r="H18" s="370"/>
      <c r="I18" s="182"/>
      <c r="J18" s="183"/>
      <c r="K18" s="184" t="str">
        <f>IF(ISERROR(((J18-I18)/J18)),"",((J18-I18)/J18))</f>
        <v/>
      </c>
      <c r="P18" s="219" t="s">
        <v>469</v>
      </c>
      <c r="Q18" t="s">
        <v>398</v>
      </c>
      <c r="R18" s="220">
        <v>0.37</v>
      </c>
      <c r="V18" t="str">
        <v>Athens, GA</v>
      </c>
    </row>
    <row r="19" spans="2:22" ht="17" thickBot="1" x14ac:dyDescent="0.5">
      <c r="B19" s="366" t="s">
        <v>369</v>
      </c>
      <c r="C19" s="367"/>
      <c r="D19" s="368"/>
      <c r="E19" s="185"/>
      <c r="F19" s="221"/>
      <c r="G19" s="371" t="s">
        <v>370</v>
      </c>
      <c r="H19" s="372"/>
      <c r="I19" s="186"/>
      <c r="J19" s="187"/>
      <c r="K19" s="184" t="str">
        <f>IF(ISERROR(((J19-I19)/J19)),"",((J19-I19)/J19))</f>
        <v/>
      </c>
      <c r="P19" s="219" t="s">
        <v>469</v>
      </c>
      <c r="Q19" t="s">
        <v>399</v>
      </c>
      <c r="R19" s="220">
        <v>0.4</v>
      </c>
      <c r="V19" t="str">
        <v>Rome, GA</v>
      </c>
    </row>
    <row r="20" spans="2:22" ht="17" thickBot="1" x14ac:dyDescent="0.5">
      <c r="B20" s="1"/>
      <c r="C20" s="221"/>
      <c r="D20" s="236"/>
      <c r="E20" s="221"/>
      <c r="F20" s="221"/>
      <c r="G20" s="354" t="s">
        <v>371</v>
      </c>
      <c r="H20" s="355"/>
      <c r="I20" s="188"/>
      <c r="J20" s="189"/>
      <c r="K20" s="190" t="str">
        <f>IF(ISERROR(((J20-I20)/J20)),"",((J20-I20)/J20))</f>
        <v/>
      </c>
      <c r="P20" s="219" t="s">
        <v>469</v>
      </c>
      <c r="Q20" t="s">
        <v>400</v>
      </c>
      <c r="R20" s="220">
        <v>0.38</v>
      </c>
      <c r="V20" t="str">
        <v>Hunter Air Force Base, GA</v>
      </c>
    </row>
    <row r="21" spans="2:22" x14ac:dyDescent="0.35">
      <c r="P21" s="219" t="s">
        <v>469</v>
      </c>
      <c r="Q21" t="s">
        <v>401</v>
      </c>
      <c r="R21" s="220">
        <v>0.36</v>
      </c>
    </row>
    <row r="22" spans="2:22" ht="15" thickBot="1" x14ac:dyDescent="0.4">
      <c r="P22" s="219" t="s">
        <v>469</v>
      </c>
      <c r="Q22" t="s">
        <v>402</v>
      </c>
      <c r="R22" s="220">
        <v>0.41</v>
      </c>
    </row>
    <row r="23" spans="2:22" ht="33.5" thickBot="1" x14ac:dyDescent="0.5">
      <c r="B23" s="357" t="s">
        <v>376</v>
      </c>
      <c r="C23" s="358"/>
      <c r="D23" s="358"/>
      <c r="E23" s="359"/>
      <c r="F23" s="221"/>
      <c r="G23" s="360" t="s">
        <v>377</v>
      </c>
      <c r="H23" s="361"/>
      <c r="I23" s="362"/>
      <c r="J23" s="234" t="s">
        <v>366</v>
      </c>
      <c r="K23" s="235" t="s">
        <v>373</v>
      </c>
      <c r="P23" s="219" t="s">
        <v>469</v>
      </c>
      <c r="Q23" t="s">
        <v>403</v>
      </c>
      <c r="R23" s="220">
        <v>0.39</v>
      </c>
    </row>
    <row r="24" spans="2:22" ht="16.5" x14ac:dyDescent="0.45">
      <c r="B24" s="363" t="s">
        <v>367</v>
      </c>
      <c r="C24" s="364"/>
      <c r="D24" s="365"/>
      <c r="E24" s="181"/>
      <c r="F24" s="221"/>
      <c r="G24" s="369" t="s">
        <v>368</v>
      </c>
      <c r="H24" s="370"/>
      <c r="I24" s="182"/>
      <c r="J24" s="183"/>
      <c r="K24" s="184" t="str">
        <f>IF(ISERROR(((J24-I24)/J24)),"",((J24-I24)/J24))</f>
        <v/>
      </c>
      <c r="P24" s="219" t="s">
        <v>469</v>
      </c>
      <c r="Q24" t="s">
        <v>404</v>
      </c>
      <c r="R24" s="220">
        <v>0.41</v>
      </c>
    </row>
    <row r="25" spans="2:22" ht="17" thickBot="1" x14ac:dyDescent="0.5">
      <c r="B25" s="366" t="s">
        <v>369</v>
      </c>
      <c r="C25" s="367"/>
      <c r="D25" s="368"/>
      <c r="E25" s="185"/>
      <c r="F25" s="221"/>
      <c r="G25" s="371" t="s">
        <v>370</v>
      </c>
      <c r="H25" s="372"/>
      <c r="I25" s="186"/>
      <c r="J25" s="187"/>
      <c r="K25" s="184" t="str">
        <f>IF(ISERROR(((J25-I25)/J25)),"",((J25-I25)/J25))</f>
        <v/>
      </c>
      <c r="P25" s="219" t="s">
        <v>469</v>
      </c>
      <c r="Q25" t="s">
        <v>405</v>
      </c>
      <c r="R25" s="220">
        <v>0.46</v>
      </c>
    </row>
    <row r="26" spans="2:22" ht="17" thickBot="1" x14ac:dyDescent="0.5">
      <c r="B26" s="1"/>
      <c r="C26" s="221"/>
      <c r="D26" s="236"/>
      <c r="E26" s="221"/>
      <c r="F26" s="221"/>
      <c r="G26" s="354" t="s">
        <v>371</v>
      </c>
      <c r="H26" s="355"/>
      <c r="I26" s="188"/>
      <c r="J26" s="189"/>
      <c r="K26" s="190" t="str">
        <f>IF(ISERROR(((J26-I26)/J26)),"",((J26-I26)/J26))</f>
        <v/>
      </c>
      <c r="P26" s="219" t="s">
        <v>469</v>
      </c>
      <c r="Q26" t="s">
        <v>406</v>
      </c>
      <c r="R26" s="220">
        <v>0.37</v>
      </c>
    </row>
    <row r="27" spans="2:22" x14ac:dyDescent="0.35">
      <c r="P27" s="219" t="s">
        <v>469</v>
      </c>
      <c r="Q27" t="s">
        <v>407</v>
      </c>
      <c r="R27" s="220">
        <v>0.39</v>
      </c>
    </row>
    <row r="28" spans="2:22" ht="15" thickBot="1" x14ac:dyDescent="0.4">
      <c r="P28" s="219" t="s">
        <v>469</v>
      </c>
      <c r="Q28" t="s">
        <v>408</v>
      </c>
      <c r="R28" s="220">
        <v>0.35</v>
      </c>
    </row>
    <row r="29" spans="2:22" ht="33.5" thickBot="1" x14ac:dyDescent="0.5">
      <c r="B29" s="357" t="s">
        <v>378</v>
      </c>
      <c r="C29" s="358"/>
      <c r="D29" s="358"/>
      <c r="E29" s="359"/>
      <c r="F29" s="221"/>
      <c r="G29" s="360" t="s">
        <v>379</v>
      </c>
      <c r="H29" s="361"/>
      <c r="I29" s="362"/>
      <c r="J29" s="234" t="s">
        <v>366</v>
      </c>
      <c r="K29" s="235" t="s">
        <v>373</v>
      </c>
      <c r="P29" s="219" t="s">
        <v>469</v>
      </c>
      <c r="Q29" t="s">
        <v>409</v>
      </c>
      <c r="R29" s="220">
        <v>0.39</v>
      </c>
    </row>
    <row r="30" spans="2:22" ht="16.5" x14ac:dyDescent="0.45">
      <c r="B30" s="373" t="s">
        <v>367</v>
      </c>
      <c r="C30" s="374"/>
      <c r="D30" s="375"/>
      <c r="E30" s="181"/>
      <c r="F30" s="221"/>
      <c r="G30" s="379" t="s">
        <v>368</v>
      </c>
      <c r="H30" s="380"/>
      <c r="I30" s="182"/>
      <c r="J30" s="183"/>
      <c r="K30" s="184" t="str">
        <f>IF(ISERROR(((J30-I30)/J30)),"",((J30-I30)/J30))</f>
        <v/>
      </c>
      <c r="P30" s="219" t="s">
        <v>469</v>
      </c>
      <c r="Q30" t="s">
        <v>410</v>
      </c>
      <c r="R30" s="220">
        <v>0.4</v>
      </c>
    </row>
    <row r="31" spans="2:22" ht="17" thickBot="1" x14ac:dyDescent="0.5">
      <c r="B31" s="376" t="s">
        <v>369</v>
      </c>
      <c r="C31" s="377"/>
      <c r="D31" s="378"/>
      <c r="E31" s="185"/>
      <c r="F31" s="221"/>
      <c r="G31" s="381" t="s">
        <v>370</v>
      </c>
      <c r="H31" s="382"/>
      <c r="I31" s="186"/>
      <c r="J31" s="187"/>
      <c r="K31" s="184" t="str">
        <f>IF(ISERROR(((J31-I31)/J31)),"",((J31-I31)/J31))</f>
        <v/>
      </c>
      <c r="P31" s="219" t="s">
        <v>469</v>
      </c>
      <c r="Q31" t="s">
        <v>411</v>
      </c>
      <c r="R31" s="220">
        <v>0.4</v>
      </c>
    </row>
    <row r="32" spans="2:22" ht="17" thickBot="1" x14ac:dyDescent="0.5">
      <c r="B32" s="1"/>
      <c r="C32" s="221"/>
      <c r="D32" s="236"/>
      <c r="E32" s="221"/>
      <c r="F32" s="221"/>
      <c r="G32" s="354" t="s">
        <v>371</v>
      </c>
      <c r="H32" s="355"/>
      <c r="I32" s="188"/>
      <c r="J32" s="189"/>
      <c r="K32" s="190" t="str">
        <f>IF(ISERROR(((J32-I32)/J32)),"",((J32-I32)/J32))</f>
        <v/>
      </c>
      <c r="P32" s="219" t="s">
        <v>469</v>
      </c>
      <c r="Q32" t="s">
        <v>412</v>
      </c>
      <c r="R32" s="220">
        <v>0.38</v>
      </c>
    </row>
    <row r="33" spans="16:18" x14ac:dyDescent="0.35">
      <c r="P33" s="219" t="s">
        <v>469</v>
      </c>
      <c r="Q33" t="s">
        <v>413</v>
      </c>
      <c r="R33" s="220">
        <v>0.4</v>
      </c>
    </row>
    <row r="34" spans="16:18" x14ac:dyDescent="0.35">
      <c r="P34" s="219" t="s">
        <v>470</v>
      </c>
      <c r="Q34" t="s">
        <v>414</v>
      </c>
      <c r="R34" s="220">
        <v>0.43</v>
      </c>
    </row>
    <row r="35" spans="16:18" x14ac:dyDescent="0.35">
      <c r="P35" s="219" t="s">
        <v>470</v>
      </c>
      <c r="Q35" t="s">
        <v>415</v>
      </c>
      <c r="R35" s="220">
        <v>0.44</v>
      </c>
    </row>
    <row r="36" spans="16:18" x14ac:dyDescent="0.35">
      <c r="P36" s="219" t="s">
        <v>470</v>
      </c>
      <c r="Q36" t="s">
        <v>416</v>
      </c>
      <c r="R36" s="220">
        <v>0.49</v>
      </c>
    </row>
    <row r="37" spans="16:18" x14ac:dyDescent="0.35">
      <c r="P37" s="219" t="s">
        <v>470</v>
      </c>
      <c r="Q37" t="s">
        <v>417</v>
      </c>
      <c r="R37" s="220">
        <v>0.5</v>
      </c>
    </row>
    <row r="38" spans="16:18" x14ac:dyDescent="0.35">
      <c r="P38" s="219" t="s">
        <v>470</v>
      </c>
      <c r="Q38" t="s">
        <v>418</v>
      </c>
      <c r="R38" s="220">
        <v>0.43</v>
      </c>
    </row>
    <row r="39" spans="16:18" x14ac:dyDescent="0.35">
      <c r="P39" s="219" t="s">
        <v>470</v>
      </c>
      <c r="Q39" t="s">
        <v>419</v>
      </c>
      <c r="R39" s="220">
        <v>0.4</v>
      </c>
    </row>
    <row r="40" spans="16:18" x14ac:dyDescent="0.35">
      <c r="P40" s="219" t="s">
        <v>470</v>
      </c>
      <c r="Q40" t="s">
        <v>420</v>
      </c>
      <c r="R40" s="220">
        <v>0.44</v>
      </c>
    </row>
    <row r="41" spans="16:18" x14ac:dyDescent="0.35">
      <c r="P41" s="219" t="s">
        <v>470</v>
      </c>
      <c r="Q41" t="s">
        <v>421</v>
      </c>
      <c r="R41" s="220">
        <v>0.44</v>
      </c>
    </row>
    <row r="42" spans="16:18" x14ac:dyDescent="0.35">
      <c r="P42" s="219" t="s">
        <v>470</v>
      </c>
      <c r="Q42" t="s">
        <v>422</v>
      </c>
      <c r="R42" s="220">
        <v>0.42</v>
      </c>
    </row>
    <row r="43" spans="16:18" x14ac:dyDescent="0.35">
      <c r="P43" s="219" t="s">
        <v>470</v>
      </c>
      <c r="Q43" t="s">
        <v>423</v>
      </c>
      <c r="R43" s="220">
        <v>0.43</v>
      </c>
    </row>
    <row r="44" spans="16:18" x14ac:dyDescent="0.35">
      <c r="P44" s="219" t="s">
        <v>470</v>
      </c>
      <c r="Q44" t="s">
        <v>424</v>
      </c>
      <c r="R44" s="220">
        <v>0.46</v>
      </c>
    </row>
    <row r="45" spans="16:18" x14ac:dyDescent="0.35">
      <c r="P45" s="219" t="s">
        <v>470</v>
      </c>
      <c r="Q45" t="s">
        <v>425</v>
      </c>
      <c r="R45" s="220">
        <v>0.41</v>
      </c>
    </row>
    <row r="46" spans="16:18" x14ac:dyDescent="0.35">
      <c r="P46" s="219" t="s">
        <v>470</v>
      </c>
      <c r="Q46" t="s">
        <v>426</v>
      </c>
      <c r="R46" s="220">
        <v>0.43</v>
      </c>
    </row>
    <row r="47" spans="16:18" x14ac:dyDescent="0.35">
      <c r="P47" s="219" t="s">
        <v>470</v>
      </c>
      <c r="Q47" t="s">
        <v>427</v>
      </c>
      <c r="R47" s="220">
        <v>0.41</v>
      </c>
    </row>
    <row r="48" spans="16:18" x14ac:dyDescent="0.35">
      <c r="P48" s="219" t="s">
        <v>470</v>
      </c>
      <c r="Q48" t="s">
        <v>428</v>
      </c>
      <c r="R48" s="220">
        <v>0.41</v>
      </c>
    </row>
    <row r="49" spans="16:18" x14ac:dyDescent="0.35">
      <c r="P49" s="219" t="s">
        <v>470</v>
      </c>
      <c r="Q49" t="s">
        <v>429</v>
      </c>
      <c r="R49" s="220">
        <v>0.47</v>
      </c>
    </row>
    <row r="50" spans="16:18" x14ac:dyDescent="0.35">
      <c r="P50" s="219" t="s">
        <v>470</v>
      </c>
      <c r="Q50" t="s">
        <v>430</v>
      </c>
      <c r="R50" s="220">
        <v>0.43</v>
      </c>
    </row>
    <row r="51" spans="16:18" x14ac:dyDescent="0.35">
      <c r="P51" s="219" t="s">
        <v>470</v>
      </c>
      <c r="Q51" t="s">
        <v>431</v>
      </c>
      <c r="R51" s="220">
        <v>0.39</v>
      </c>
    </row>
    <row r="52" spans="16:18" x14ac:dyDescent="0.35">
      <c r="P52" s="219" t="s">
        <v>470</v>
      </c>
      <c r="Q52" t="s">
        <v>432</v>
      </c>
      <c r="R52" s="220">
        <v>0.38</v>
      </c>
    </row>
    <row r="53" spans="16:18" x14ac:dyDescent="0.35">
      <c r="P53" s="219" t="s">
        <v>470</v>
      </c>
      <c r="Q53" t="s">
        <v>433</v>
      </c>
      <c r="R53" s="220">
        <v>0.5</v>
      </c>
    </row>
    <row r="54" spans="16:18" x14ac:dyDescent="0.35">
      <c r="P54" s="219" t="s">
        <v>475</v>
      </c>
      <c r="Q54" t="s">
        <v>434</v>
      </c>
      <c r="R54" s="220">
        <v>0.43</v>
      </c>
    </row>
    <row r="55" spans="16:18" x14ac:dyDescent="0.35">
      <c r="P55" s="219" t="s">
        <v>475</v>
      </c>
      <c r="Q55" t="s">
        <v>435</v>
      </c>
      <c r="R55" s="220">
        <v>0.39</v>
      </c>
    </row>
    <row r="56" spans="16:18" x14ac:dyDescent="0.35">
      <c r="P56" s="219" t="s">
        <v>475</v>
      </c>
      <c r="Q56" t="s">
        <v>436</v>
      </c>
      <c r="R56" s="220">
        <v>0.41</v>
      </c>
    </row>
    <row r="57" spans="16:18" x14ac:dyDescent="0.35">
      <c r="P57" s="219" t="s">
        <v>475</v>
      </c>
      <c r="Q57" t="s">
        <v>437</v>
      </c>
      <c r="R57" s="220">
        <v>0.41</v>
      </c>
    </row>
    <row r="58" spans="16:18" x14ac:dyDescent="0.35">
      <c r="P58" s="219" t="s">
        <v>475</v>
      </c>
      <c r="Q58" t="s">
        <v>438</v>
      </c>
      <c r="R58" s="220">
        <v>0.42</v>
      </c>
    </row>
    <row r="59" spans="16:18" x14ac:dyDescent="0.35">
      <c r="P59" s="219" t="s">
        <v>475</v>
      </c>
      <c r="Q59" t="s">
        <v>439</v>
      </c>
      <c r="R59" s="220">
        <v>0.43</v>
      </c>
    </row>
    <row r="60" spans="16:18" x14ac:dyDescent="0.35">
      <c r="P60" s="219" t="s">
        <v>475</v>
      </c>
      <c r="Q60" t="s">
        <v>440</v>
      </c>
      <c r="R60" s="220">
        <v>0.44</v>
      </c>
    </row>
    <row r="61" spans="16:18" x14ac:dyDescent="0.35">
      <c r="P61" s="219" t="s">
        <v>475</v>
      </c>
      <c r="Q61" t="s">
        <v>441</v>
      </c>
      <c r="R61" s="220">
        <v>0.43</v>
      </c>
    </row>
    <row r="62" spans="16:18" x14ac:dyDescent="0.35">
      <c r="P62" s="219" t="s">
        <v>475</v>
      </c>
      <c r="Q62" t="s">
        <v>442</v>
      </c>
      <c r="R62" s="220">
        <v>0.47</v>
      </c>
    </row>
    <row r="63" spans="16:18" x14ac:dyDescent="0.35">
      <c r="P63" s="219" t="s">
        <v>475</v>
      </c>
      <c r="Q63" t="s">
        <v>443</v>
      </c>
      <c r="R63" s="220">
        <v>0.43</v>
      </c>
    </row>
    <row r="64" spans="16:18" x14ac:dyDescent="0.35">
      <c r="P64" s="219" t="s">
        <v>471</v>
      </c>
      <c r="Q64" t="s">
        <v>444</v>
      </c>
      <c r="R64" s="220">
        <v>0.49</v>
      </c>
    </row>
    <row r="65" spans="16:18" x14ac:dyDescent="0.35">
      <c r="P65" s="219" t="s">
        <v>471</v>
      </c>
      <c r="Q65" t="s">
        <v>445</v>
      </c>
      <c r="R65" s="220">
        <v>0.55000000000000004</v>
      </c>
    </row>
    <row r="66" spans="16:18" x14ac:dyDescent="0.35">
      <c r="P66" s="219" t="s">
        <v>471</v>
      </c>
      <c r="Q66" s="6" t="s">
        <v>446</v>
      </c>
      <c r="R66" s="220">
        <v>0.48</v>
      </c>
    </row>
    <row r="67" spans="16:18" x14ac:dyDescent="0.35">
      <c r="P67" s="219" t="s">
        <v>471</v>
      </c>
      <c r="Q67" s="6" t="s">
        <v>447</v>
      </c>
      <c r="R67" s="220">
        <v>0.4</v>
      </c>
    </row>
    <row r="68" spans="16:18" x14ac:dyDescent="0.35">
      <c r="P68" s="219" t="s">
        <v>471</v>
      </c>
      <c r="Q68" s="6" t="s">
        <v>448</v>
      </c>
      <c r="R68" s="220">
        <v>0.41</v>
      </c>
    </row>
    <row r="69" spans="16:18" x14ac:dyDescent="0.35">
      <c r="P69" s="219" t="s">
        <v>471</v>
      </c>
      <c r="Q69" s="6" t="s">
        <v>449</v>
      </c>
      <c r="R69" s="220">
        <v>0.4</v>
      </c>
    </row>
    <row r="70" spans="16:18" x14ac:dyDescent="0.35">
      <c r="P70" s="219" t="s">
        <v>471</v>
      </c>
      <c r="Q70" s="6" t="s">
        <v>450</v>
      </c>
      <c r="R70" s="220">
        <v>0.45</v>
      </c>
    </row>
    <row r="71" spans="16:18" x14ac:dyDescent="0.35">
      <c r="P71" s="219" t="s">
        <v>471</v>
      </c>
      <c r="Q71" s="6" t="s">
        <v>451</v>
      </c>
      <c r="R71" s="220">
        <v>0.47</v>
      </c>
    </row>
    <row r="72" spans="16:18" x14ac:dyDescent="0.35">
      <c r="P72" s="219" t="s">
        <v>471</v>
      </c>
      <c r="Q72" s="6" t="s">
        <v>452</v>
      </c>
      <c r="R72" s="220">
        <v>0.43</v>
      </c>
    </row>
    <row r="73" spans="16:18" x14ac:dyDescent="0.35">
      <c r="P73" s="219" t="s">
        <v>471</v>
      </c>
      <c r="Q73" s="6" t="s">
        <v>453</v>
      </c>
      <c r="R73" s="220">
        <v>0.45</v>
      </c>
    </row>
    <row r="74" spans="16:18" x14ac:dyDescent="0.35">
      <c r="P74" s="219" t="s">
        <v>471</v>
      </c>
      <c r="Q74" s="6" t="s">
        <v>454</v>
      </c>
      <c r="R74" s="220">
        <v>0.45</v>
      </c>
    </row>
    <row r="75" spans="16:18" x14ac:dyDescent="0.35">
      <c r="P75" s="219" t="s">
        <v>471</v>
      </c>
      <c r="Q75" s="6" t="s">
        <v>455</v>
      </c>
      <c r="R75" s="220">
        <v>0.46</v>
      </c>
    </row>
    <row r="76" spans="16:18" x14ac:dyDescent="0.35">
      <c r="P76" s="219" t="s">
        <v>471</v>
      </c>
      <c r="Q76" s="6" t="s">
        <v>456</v>
      </c>
      <c r="R76" s="220">
        <v>0.51</v>
      </c>
    </row>
    <row r="77" spans="16:18" x14ac:dyDescent="0.35">
      <c r="P77" s="219" t="s">
        <v>471</v>
      </c>
      <c r="Q77" s="6" t="s">
        <v>457</v>
      </c>
      <c r="R77" s="220">
        <v>0.45</v>
      </c>
    </row>
    <row r="78" spans="16:18" x14ac:dyDescent="0.35">
      <c r="P78" s="219" t="s">
        <v>471</v>
      </c>
      <c r="Q78" s="6" t="s">
        <v>458</v>
      </c>
      <c r="R78" s="220">
        <v>0.44</v>
      </c>
    </row>
    <row r="79" spans="16:18" x14ac:dyDescent="0.35">
      <c r="P79" s="219" t="s">
        <v>471</v>
      </c>
      <c r="Q79" s="6" t="s">
        <v>459</v>
      </c>
      <c r="R79" s="220">
        <v>0.45</v>
      </c>
    </row>
    <row r="80" spans="16:18" x14ac:dyDescent="0.35">
      <c r="P80" s="219" t="s">
        <v>471</v>
      </c>
      <c r="Q80" s="6" t="s">
        <v>460</v>
      </c>
      <c r="R80" s="220">
        <v>0.43</v>
      </c>
    </row>
    <row r="81" spans="16:18" x14ac:dyDescent="0.35">
      <c r="P81" s="219" t="s">
        <v>471</v>
      </c>
      <c r="Q81" s="6" t="s">
        <v>461</v>
      </c>
      <c r="R81" s="220">
        <v>0.44</v>
      </c>
    </row>
    <row r="82" spans="16:18" x14ac:dyDescent="0.35">
      <c r="P82" s="219" t="s">
        <v>471</v>
      </c>
      <c r="Q82" s="6" t="s">
        <v>462</v>
      </c>
      <c r="R82" s="220">
        <v>0.43</v>
      </c>
    </row>
    <row r="83" spans="16:18" x14ac:dyDescent="0.35">
      <c r="P83" s="219" t="s">
        <v>471</v>
      </c>
      <c r="Q83" s="6" t="s">
        <v>463</v>
      </c>
      <c r="R83" s="220">
        <v>0.43</v>
      </c>
    </row>
    <row r="84" spans="16:18" x14ac:dyDescent="0.35">
      <c r="P84" s="219" t="s">
        <v>471</v>
      </c>
      <c r="Q84" s="6" t="s">
        <v>464</v>
      </c>
      <c r="R84" s="220">
        <v>0.48</v>
      </c>
    </row>
    <row r="85" spans="16:18" ht="15" thickBot="1" x14ac:dyDescent="0.4">
      <c r="P85" s="237" t="s">
        <v>471</v>
      </c>
      <c r="Q85" s="238" t="s">
        <v>465</v>
      </c>
      <c r="R85" s="239">
        <v>0.46</v>
      </c>
    </row>
  </sheetData>
  <sheetProtection algorithmName="SHA-512" hashValue="ZysYpf5ef+/Q6ycsn4e/Wt8UAy5mvq9q5seMvzu1mhjk+/0foxZdCx4VZ43P9u72hdBBXfA1Tq1F+akK9XiQZQ==" saltValue="BckXZCCT1s03XmBzdIVQgg==" spinCount="100000" sheet="1" objects="1" scenarios="1" selectLockedCells="1"/>
  <mergeCells count="39">
    <mergeCell ref="B25:D25"/>
    <mergeCell ref="G25:H25"/>
    <mergeCell ref="B3:E4"/>
    <mergeCell ref="G3:J4"/>
    <mergeCell ref="K3:K4"/>
    <mergeCell ref="H5:J5"/>
    <mergeCell ref="B7:D7"/>
    <mergeCell ref="B8:D8"/>
    <mergeCell ref="B9:D9"/>
    <mergeCell ref="B10:D10"/>
    <mergeCell ref="B11:D11"/>
    <mergeCell ref="G7:K7"/>
    <mergeCell ref="G8:H8"/>
    <mergeCell ref="G9:H9"/>
    <mergeCell ref="B12:D12"/>
    <mergeCell ref="B5:D5"/>
    <mergeCell ref="G24:H24"/>
    <mergeCell ref="G5:G6"/>
    <mergeCell ref="B6:D6"/>
    <mergeCell ref="H6:J6"/>
    <mergeCell ref="B23:E23"/>
    <mergeCell ref="G23:I23"/>
    <mergeCell ref="B24:D24"/>
    <mergeCell ref="G32:H32"/>
    <mergeCell ref="G11:K15"/>
    <mergeCell ref="B17:E17"/>
    <mergeCell ref="G17:I17"/>
    <mergeCell ref="B18:D18"/>
    <mergeCell ref="B19:D19"/>
    <mergeCell ref="G18:H18"/>
    <mergeCell ref="G19:H19"/>
    <mergeCell ref="G20:H20"/>
    <mergeCell ref="G26:H26"/>
    <mergeCell ref="B29:E29"/>
    <mergeCell ref="G29:I29"/>
    <mergeCell ref="B30:D30"/>
    <mergeCell ref="B31:D31"/>
    <mergeCell ref="G30:H30"/>
    <mergeCell ref="G31:H31"/>
  </mergeCells>
  <conditionalFormatting sqref="J2 J6 H5 J16:J20">
    <cfRule type="cellIs" dxfId="48" priority="13" operator="equal">
      <formula>0</formula>
    </cfRule>
    <cfRule type="containsText" dxfId="47" priority="14" operator="containsText" text="N/A">
      <formula>NOT(ISERROR(SEARCH("N/A",H2)))</formula>
    </cfRule>
    <cfRule type="containsText" dxfId="46" priority="15" operator="containsText" text="BV">
      <formula>NOT(ISERROR(SEARCH("BV",H2)))</formula>
    </cfRule>
    <cfRule type="containsText" dxfId="45" priority="16" operator="containsText" text="AD">
      <formula>NOT(ISERROR(SEARCH("AD",H2)))</formula>
    </cfRule>
    <cfRule type="beginsWith" dxfId="44" priority="17" operator="beginsWith" text="RI">
      <formula>LEFT(H2,LEN("RI"))="RI"</formula>
    </cfRule>
    <cfRule type="beginsWith" dxfId="43" priority="18" operator="beginsWith" text="Y">
      <formula>LEFT(H2,LEN("Y"))="Y"</formula>
    </cfRule>
  </conditionalFormatting>
  <conditionalFormatting sqref="J23:J26">
    <cfRule type="cellIs" dxfId="42" priority="7" operator="equal">
      <formula>0</formula>
    </cfRule>
    <cfRule type="containsText" dxfId="41" priority="8" operator="containsText" text="N/A">
      <formula>NOT(ISERROR(SEARCH("N/A",J23)))</formula>
    </cfRule>
    <cfRule type="containsText" dxfId="40" priority="9" operator="containsText" text="BV">
      <formula>NOT(ISERROR(SEARCH("BV",J23)))</formula>
    </cfRule>
    <cfRule type="containsText" dxfId="39" priority="10" operator="containsText" text="AD">
      <formula>NOT(ISERROR(SEARCH("AD",J23)))</formula>
    </cfRule>
    <cfRule type="beginsWith" dxfId="38" priority="11" operator="beginsWith" text="RI">
      <formula>LEFT(J23,LEN("RI"))="RI"</formula>
    </cfRule>
    <cfRule type="beginsWith" dxfId="37" priority="12" operator="beginsWith" text="Y">
      <formula>LEFT(J23,LEN("Y"))="Y"</formula>
    </cfRule>
  </conditionalFormatting>
  <conditionalFormatting sqref="J29:J32">
    <cfRule type="cellIs" dxfId="36" priority="1" operator="equal">
      <formula>0</formula>
    </cfRule>
    <cfRule type="containsText" dxfId="35" priority="2" operator="containsText" text="N/A">
      <formula>NOT(ISERROR(SEARCH("N/A",J29)))</formula>
    </cfRule>
    <cfRule type="containsText" dxfId="34" priority="3" operator="containsText" text="BV">
      <formula>NOT(ISERROR(SEARCH("BV",J29)))</formula>
    </cfRule>
    <cfRule type="containsText" dxfId="33" priority="4" operator="containsText" text="AD">
      <formula>NOT(ISERROR(SEARCH("AD",J29)))</formula>
    </cfRule>
    <cfRule type="beginsWith" dxfId="32" priority="5" operator="beginsWith" text="RI">
      <formula>LEFT(J29,LEN("RI"))="RI"</formula>
    </cfRule>
    <cfRule type="beginsWith" dxfId="31" priority="6" operator="beginsWith" text="Y">
      <formula>LEFT(J29,LEN("Y"))="Y"</formula>
    </cfRule>
  </conditionalFormatting>
  <dataValidations count="3">
    <dataValidation type="list" allowBlank="1" showInputMessage="1" showErrorMessage="1" sqref="E9" xr:uid="{98687A13-544A-4627-9DE5-2FD074C5705E}">
      <formula1>_xlfn.ANCHORARRAY($U$4)</formula1>
    </dataValidation>
    <dataValidation type="list" allowBlank="1" showInputMessage="1" showErrorMessage="1" sqref="E10" xr:uid="{48D053EE-942B-4917-8B92-45C1C55EDB2C}">
      <formula1>_xlfn.ANCHORARRAY($V$4)</formula1>
    </dataValidation>
    <dataValidation type="list" allowBlank="1" showInputMessage="1" showErrorMessage="1" sqref="E12" xr:uid="{B8DF3A76-36C0-47AC-B090-9FE98FFC3F91}">
      <formula1>$Y$3:$Y$4</formula1>
    </dataValidation>
  </dataValidations>
  <pageMargins left="0.7" right="0.7" top="0.75" bottom="0.75" header="0.3" footer="0.3"/>
  <pageSetup scale="88" orientation="landscape" verticalDpi="1200" r:id="rId1"/>
  <headerFooter>
    <oddFooter>&amp;CEarthCraft House
January 2023</oddFooter>
  </headerFooter>
  <rowBreaks count="2" manualBreakCount="2">
    <brk id="21" max="16383" man="1"/>
    <brk id="44" max="16383" man="1"/>
  </rowBreaks>
  <colBreaks count="2" manualBreakCount="2">
    <brk id="12" max="1048575" man="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BC392-7F7A-45B5-A37E-8D362AE997C5}">
  <sheetPr codeName="Sheet2"/>
  <dimension ref="B1:P56"/>
  <sheetViews>
    <sheetView showGridLines="0" showRowColHeaders="0" zoomScale="85" zoomScaleNormal="85" zoomScalePageLayoutView="82" workbookViewId="0">
      <selection activeCell="J35" sqref="J35"/>
    </sheetView>
  </sheetViews>
  <sheetFormatPr defaultRowHeight="14.5" x14ac:dyDescent="0.35"/>
  <cols>
    <col min="3" max="3" width="25.54296875" customWidth="1"/>
    <col min="4" max="4" width="15.6328125" customWidth="1"/>
    <col min="6" max="6" width="27.54296875" customWidth="1"/>
    <col min="7" max="7" width="15.6328125" customWidth="1"/>
    <col min="9" max="9" width="22.6328125" customWidth="1"/>
    <col min="10" max="10" width="15.6328125" customWidth="1"/>
    <col min="12" max="12" width="22.7265625" customWidth="1"/>
    <col min="13" max="13" width="15.6328125" customWidth="1"/>
    <col min="15" max="15" width="26" customWidth="1"/>
    <col min="16" max="16" width="15.6328125" customWidth="1"/>
  </cols>
  <sheetData>
    <row r="1" spans="2:10" ht="15" thickBot="1" x14ac:dyDescent="0.4"/>
    <row r="2" spans="2:10" s="241" customFormat="1" ht="18" customHeight="1" x14ac:dyDescent="0.35">
      <c r="B2" s="580" t="s">
        <v>494</v>
      </c>
      <c r="C2" s="581"/>
      <c r="D2" s="581"/>
      <c r="E2" s="582"/>
      <c r="F2" s="240">
        <f>IF(ISERROR(Project_Cover_Page!I14),"",Project_Cover_Page!I14)</f>
        <v>0</v>
      </c>
    </row>
    <row r="3" spans="2:10" s="241" customFormat="1" ht="18" customHeight="1" x14ac:dyDescent="0.35">
      <c r="B3" s="583" t="s">
        <v>341</v>
      </c>
      <c r="C3" s="584"/>
      <c r="D3" s="584"/>
      <c r="E3" s="585"/>
      <c r="F3" s="242">
        <f>IF(ISERROR(Project_Cover_Page!I15),"",Project_Cover_Page!I15)</f>
        <v>0</v>
      </c>
    </row>
    <row r="4" spans="2:10" s="241" customFormat="1" ht="18" customHeight="1" thickBot="1" x14ac:dyDescent="0.4">
      <c r="B4" s="586" t="s">
        <v>495</v>
      </c>
      <c r="C4" s="587"/>
      <c r="D4" s="587"/>
      <c r="E4" s="588"/>
      <c r="F4" s="243">
        <f>IF(ISERROR(Project_Cover_Page!I16),"",Project_Cover_Page!I16)</f>
        <v>0</v>
      </c>
    </row>
    <row r="7" spans="2:10" ht="15" thickBot="1" x14ac:dyDescent="0.4"/>
    <row r="8" spans="2:10" ht="17" thickBot="1" x14ac:dyDescent="0.4">
      <c r="B8" s="593" t="s">
        <v>487</v>
      </c>
      <c r="C8" s="594"/>
      <c r="D8" s="594"/>
      <c r="E8" s="594"/>
      <c r="F8" s="594"/>
      <c r="G8" s="594"/>
      <c r="H8" s="594"/>
      <c r="I8" s="594"/>
      <c r="J8" s="595"/>
    </row>
    <row r="9" spans="2:10" ht="17" thickBot="1" x14ac:dyDescent="0.4">
      <c r="B9" s="596" t="s">
        <v>488</v>
      </c>
      <c r="C9" s="597"/>
      <c r="D9" s="598"/>
      <c r="E9" s="596" t="s">
        <v>489</v>
      </c>
      <c r="F9" s="597"/>
      <c r="G9" s="598"/>
      <c r="H9" s="596" t="s">
        <v>489</v>
      </c>
      <c r="I9" s="597"/>
      <c r="J9" s="598"/>
    </row>
    <row r="10" spans="2:10" ht="18" customHeight="1" x14ac:dyDescent="0.35">
      <c r="B10" s="589" t="s">
        <v>490</v>
      </c>
      <c r="C10" s="590"/>
      <c r="D10" s="197"/>
      <c r="E10" s="589" t="s">
        <v>490</v>
      </c>
      <c r="F10" s="590"/>
      <c r="G10" s="198"/>
      <c r="H10" s="589" t="s">
        <v>490</v>
      </c>
      <c r="I10" s="590"/>
      <c r="J10" s="198"/>
    </row>
    <row r="11" spans="2:10" ht="54.5" customHeight="1" x14ac:dyDescent="0.35">
      <c r="B11" s="591" t="s">
        <v>491</v>
      </c>
      <c r="C11" s="592"/>
      <c r="D11" s="246">
        <v>50</v>
      </c>
      <c r="E11" s="591" t="s">
        <v>491</v>
      </c>
      <c r="F11" s="592"/>
      <c r="G11" s="246">
        <v>50</v>
      </c>
      <c r="H11" s="591" t="s">
        <v>491</v>
      </c>
      <c r="I11" s="592"/>
      <c r="J11" s="246">
        <v>50</v>
      </c>
    </row>
    <row r="12" spans="2:10" ht="18" customHeight="1" x14ac:dyDescent="0.35">
      <c r="B12" s="589" t="s">
        <v>492</v>
      </c>
      <c r="C12" s="590"/>
      <c r="D12" s="199"/>
      <c r="E12" s="589" t="s">
        <v>492</v>
      </c>
      <c r="F12" s="590"/>
      <c r="G12" s="199"/>
      <c r="H12" s="589" t="s">
        <v>492</v>
      </c>
      <c r="I12" s="590"/>
      <c r="J12" s="200"/>
    </row>
    <row r="13" spans="2:10" ht="18" customHeight="1" x14ac:dyDescent="0.35">
      <c r="B13" s="589" t="s">
        <v>518</v>
      </c>
      <c r="C13" s="590"/>
      <c r="D13" s="199"/>
      <c r="E13" s="589" t="s">
        <v>518</v>
      </c>
      <c r="F13" s="590"/>
      <c r="G13" s="199"/>
      <c r="H13" s="589" t="s">
        <v>518</v>
      </c>
      <c r="I13" s="590"/>
      <c r="J13" s="200"/>
    </row>
    <row r="14" spans="2:10" ht="18" customHeight="1" x14ac:dyDescent="0.35">
      <c r="B14" s="589" t="s">
        <v>519</v>
      </c>
      <c r="C14" s="590"/>
      <c r="D14" s="247" t="str">
        <f>IF(ISERROR(((D13*60)/F3)),"",((D13*60)/F3))</f>
        <v/>
      </c>
      <c r="E14" s="589" t="s">
        <v>519</v>
      </c>
      <c r="F14" s="590"/>
      <c r="G14" s="247" t="str">
        <f>IF(ISERROR(((G13*60)/F3)),"",((G13*60)/F3))</f>
        <v/>
      </c>
      <c r="H14" s="589" t="s">
        <v>519</v>
      </c>
      <c r="I14" s="590"/>
      <c r="J14" s="247" t="str">
        <f>IF(ISERROR(((J13*60)/F3)),"",((J13*60)/F3))</f>
        <v/>
      </c>
    </row>
    <row r="15" spans="2:10" ht="18" customHeight="1" thickBot="1" x14ac:dyDescent="0.4">
      <c r="B15" s="578" t="s">
        <v>493</v>
      </c>
      <c r="C15" s="579"/>
      <c r="D15" s="250" t="str">
        <f>IF(ISERROR((D13/F4)),"",((D13/F4)))</f>
        <v/>
      </c>
      <c r="E15" s="578" t="s">
        <v>493</v>
      </c>
      <c r="F15" s="579"/>
      <c r="G15" s="250" t="str">
        <f>IF(ISERROR((G13/F4)),"",((G13/F4)))</f>
        <v/>
      </c>
      <c r="H15" s="578" t="s">
        <v>493</v>
      </c>
      <c r="I15" s="579"/>
      <c r="J15" s="250" t="str">
        <f>IF(ISERROR((J13/F4)),"",((J13/F4)))</f>
        <v/>
      </c>
    </row>
    <row r="18" spans="2:16" ht="15" thickBot="1" x14ac:dyDescent="0.4"/>
    <row r="19" spans="2:16" ht="16.5" x14ac:dyDescent="0.35">
      <c r="B19" s="251"/>
      <c r="C19" s="252"/>
      <c r="D19" s="252"/>
      <c r="E19" s="252"/>
      <c r="F19" s="252"/>
      <c r="G19" s="252"/>
      <c r="H19" s="252"/>
      <c r="I19" s="252" t="s">
        <v>496</v>
      </c>
      <c r="J19" s="252"/>
      <c r="K19" s="252"/>
      <c r="L19" s="252"/>
      <c r="M19" s="252"/>
      <c r="N19" s="252"/>
      <c r="O19" s="252"/>
      <c r="P19" s="253"/>
    </row>
    <row r="20" spans="2:16" ht="16.5" x14ac:dyDescent="0.35">
      <c r="B20" s="244"/>
      <c r="C20" s="245" t="s">
        <v>490</v>
      </c>
      <c r="D20" s="198"/>
      <c r="E20" s="244"/>
      <c r="F20" s="245" t="s">
        <v>490</v>
      </c>
      <c r="G20" s="198"/>
      <c r="H20" s="244"/>
      <c r="I20" s="254" t="s">
        <v>490</v>
      </c>
      <c r="J20" s="205"/>
      <c r="K20" s="244"/>
      <c r="L20" s="254" t="s">
        <v>490</v>
      </c>
      <c r="M20" s="205"/>
      <c r="N20" s="244"/>
      <c r="O20" s="254" t="s">
        <v>490</v>
      </c>
      <c r="P20" s="205"/>
    </row>
    <row r="21" spans="2:16" ht="17" thickBot="1" x14ac:dyDescent="0.4">
      <c r="B21" s="248"/>
      <c r="C21" s="249" t="s">
        <v>497</v>
      </c>
      <c r="D21" s="202"/>
      <c r="E21" s="248"/>
      <c r="F21" s="249" t="s">
        <v>497</v>
      </c>
      <c r="G21" s="202"/>
      <c r="H21" s="248"/>
      <c r="I21" s="255" t="s">
        <v>497</v>
      </c>
      <c r="J21" s="203"/>
      <c r="K21" s="248"/>
      <c r="L21" s="255" t="s">
        <v>497</v>
      </c>
      <c r="M21" s="203"/>
      <c r="N21" s="248"/>
      <c r="O21" s="255" t="s">
        <v>497</v>
      </c>
      <c r="P21" s="202"/>
    </row>
    <row r="22" spans="2:16" ht="16.5" x14ac:dyDescent="0.35">
      <c r="B22" s="576" t="s">
        <v>498</v>
      </c>
      <c r="C22" s="577"/>
      <c r="D22" s="201"/>
      <c r="E22" s="576" t="s">
        <v>498</v>
      </c>
      <c r="F22" s="577"/>
      <c r="G22" s="201"/>
      <c r="H22" s="576" t="s">
        <v>498</v>
      </c>
      <c r="I22" s="577"/>
      <c r="J22" s="201"/>
      <c r="K22" s="576" t="s">
        <v>498</v>
      </c>
      <c r="L22" s="577"/>
      <c r="M22" s="201"/>
      <c r="N22" s="576" t="s">
        <v>498</v>
      </c>
      <c r="O22" s="577"/>
      <c r="P22" s="201"/>
    </row>
    <row r="23" spans="2:16" ht="16.5" x14ac:dyDescent="0.35">
      <c r="B23" s="572" t="s">
        <v>499</v>
      </c>
      <c r="C23" s="573"/>
      <c r="D23" s="246">
        <v>25</v>
      </c>
      <c r="E23" s="572" t="s">
        <v>499</v>
      </c>
      <c r="F23" s="573"/>
      <c r="G23" s="246">
        <v>25</v>
      </c>
      <c r="H23" s="572" t="s">
        <v>499</v>
      </c>
      <c r="I23" s="573"/>
      <c r="J23" s="246">
        <v>25</v>
      </c>
      <c r="K23" s="572" t="s">
        <v>499</v>
      </c>
      <c r="L23" s="573"/>
      <c r="M23" s="246">
        <v>25</v>
      </c>
      <c r="N23" s="572" t="s">
        <v>499</v>
      </c>
      <c r="O23" s="573"/>
      <c r="P23" s="246">
        <v>25</v>
      </c>
    </row>
    <row r="24" spans="2:16" ht="16.5" x14ac:dyDescent="0.35">
      <c r="B24" s="256"/>
      <c r="C24" s="257" t="s">
        <v>520</v>
      </c>
      <c r="D24" s="200"/>
      <c r="E24" s="256"/>
      <c r="F24" s="257" t="s">
        <v>520</v>
      </c>
      <c r="G24" s="200"/>
      <c r="H24" s="256"/>
      <c r="I24" s="257" t="s">
        <v>520</v>
      </c>
      <c r="J24" s="200"/>
      <c r="K24" s="256"/>
      <c r="L24" s="257" t="s">
        <v>520</v>
      </c>
      <c r="M24" s="200"/>
      <c r="N24" s="278"/>
      <c r="O24" s="257" t="s">
        <v>520</v>
      </c>
      <c r="P24" s="200"/>
    </row>
    <row r="25" spans="2:16" ht="17" thickBot="1" x14ac:dyDescent="0.4">
      <c r="B25" s="557" t="s">
        <v>500</v>
      </c>
      <c r="C25" s="558"/>
      <c r="D25" s="204" t="str">
        <f>IF(ISERROR(D24/D21),"",(D24/D21))</f>
        <v/>
      </c>
      <c r="E25" s="557" t="s">
        <v>500</v>
      </c>
      <c r="F25" s="558"/>
      <c r="G25" s="204" t="str">
        <f>IF(ISERROR(G24/G21),"",G24/G21)</f>
        <v/>
      </c>
      <c r="H25" s="557" t="s">
        <v>500</v>
      </c>
      <c r="I25" s="558"/>
      <c r="J25" s="204" t="str">
        <f>IF(ISERROR(J24/J21),"",J24/J21)</f>
        <v/>
      </c>
      <c r="K25" s="557" t="s">
        <v>500</v>
      </c>
      <c r="L25" s="558"/>
      <c r="M25" s="204" t="str">
        <f>IF(ISERROR(M24/M21),"",M24/M21)</f>
        <v/>
      </c>
      <c r="N25" s="557" t="s">
        <v>500</v>
      </c>
      <c r="O25" s="558"/>
      <c r="P25" s="204" t="str">
        <f>IF(ISERROR(P24/P21),"",P24/P21)</f>
        <v/>
      </c>
    </row>
    <row r="26" spans="2:16" ht="16.5" x14ac:dyDescent="0.35">
      <c r="B26" s="574" t="s">
        <v>501</v>
      </c>
      <c r="C26" s="575"/>
      <c r="D26" s="201"/>
      <c r="E26" s="576" t="s">
        <v>501</v>
      </c>
      <c r="F26" s="577"/>
      <c r="G26" s="201"/>
      <c r="H26" s="576" t="s">
        <v>501</v>
      </c>
      <c r="I26" s="577"/>
      <c r="J26" s="201"/>
      <c r="K26" s="576" t="s">
        <v>501</v>
      </c>
      <c r="L26" s="577"/>
      <c r="M26" s="201"/>
      <c r="N26" s="576" t="s">
        <v>501</v>
      </c>
      <c r="O26" s="577"/>
      <c r="P26" s="201"/>
    </row>
    <row r="27" spans="2:16" ht="16.5" x14ac:dyDescent="0.35">
      <c r="B27" s="572" t="s">
        <v>499</v>
      </c>
      <c r="C27" s="573"/>
      <c r="D27" s="246">
        <v>25</v>
      </c>
      <c r="E27" s="572" t="s">
        <v>499</v>
      </c>
      <c r="F27" s="573"/>
      <c r="G27" s="246">
        <v>25</v>
      </c>
      <c r="H27" s="572" t="s">
        <v>499</v>
      </c>
      <c r="I27" s="573"/>
      <c r="J27" s="246">
        <v>25</v>
      </c>
      <c r="K27" s="572" t="s">
        <v>499</v>
      </c>
      <c r="L27" s="573"/>
      <c r="M27" s="246">
        <v>25</v>
      </c>
      <c r="N27" s="572" t="s">
        <v>499</v>
      </c>
      <c r="O27" s="573"/>
      <c r="P27" s="246">
        <v>25</v>
      </c>
    </row>
    <row r="28" spans="2:16" ht="16.5" customHeight="1" x14ac:dyDescent="0.35">
      <c r="B28" s="572" t="s">
        <v>521</v>
      </c>
      <c r="C28" s="573"/>
      <c r="D28" s="200"/>
      <c r="E28" s="572" t="s">
        <v>521</v>
      </c>
      <c r="F28" s="573"/>
      <c r="G28" s="200"/>
      <c r="H28" s="572" t="s">
        <v>521</v>
      </c>
      <c r="I28" s="573"/>
      <c r="J28" s="200"/>
      <c r="K28" s="572" t="s">
        <v>521</v>
      </c>
      <c r="L28" s="573"/>
      <c r="M28" s="200"/>
      <c r="N28" s="572" t="s">
        <v>521</v>
      </c>
      <c r="O28" s="573"/>
      <c r="P28" s="200"/>
    </row>
    <row r="29" spans="2:16" ht="17" thickBot="1" x14ac:dyDescent="0.4">
      <c r="B29" s="557" t="s">
        <v>502</v>
      </c>
      <c r="C29" s="558"/>
      <c r="D29" s="204" t="str">
        <f>IF(ISERROR(D28/D21),"",D28/D21)</f>
        <v/>
      </c>
      <c r="E29" s="557" t="s">
        <v>502</v>
      </c>
      <c r="F29" s="558"/>
      <c r="G29" s="204" t="str">
        <f>IF(ISERROR(G28/G21),"",G28/G21)</f>
        <v/>
      </c>
      <c r="H29" s="557" t="s">
        <v>502</v>
      </c>
      <c r="I29" s="558"/>
      <c r="J29" s="204" t="str">
        <f>IF(ISERROR(J28/J21),"",J28/J21)</f>
        <v/>
      </c>
      <c r="K29" s="557" t="s">
        <v>502</v>
      </c>
      <c r="L29" s="558"/>
      <c r="M29" s="204" t="str">
        <f>IF(ISERROR(M28/M21),"",M28/M21)</f>
        <v/>
      </c>
      <c r="N29" s="557" t="s">
        <v>502</v>
      </c>
      <c r="O29" s="558"/>
      <c r="P29" s="204" t="str">
        <f>IF(ISERROR(P28/P21),"",P28/P21)</f>
        <v/>
      </c>
    </row>
    <row r="32" spans="2:16" ht="15" thickBot="1" x14ac:dyDescent="0.4"/>
    <row r="33" spans="2:15" ht="17" thickBot="1" x14ac:dyDescent="0.4">
      <c r="B33" s="258"/>
      <c r="C33" s="259"/>
      <c r="D33" s="259"/>
      <c r="E33" s="259"/>
      <c r="F33" s="259"/>
      <c r="G33" s="260" t="s">
        <v>503</v>
      </c>
      <c r="H33" s="261"/>
      <c r="I33" s="261"/>
      <c r="J33" s="261"/>
      <c r="K33" s="261"/>
      <c r="L33" s="261"/>
      <c r="M33" s="262"/>
    </row>
    <row r="34" spans="2:15" ht="17" thickBot="1" x14ac:dyDescent="0.4">
      <c r="B34" s="263"/>
      <c r="C34" s="264"/>
      <c r="D34" s="264"/>
      <c r="E34" s="265" t="s">
        <v>504</v>
      </c>
      <c r="F34" s="274"/>
      <c r="G34" s="266"/>
      <c r="H34" s="4"/>
      <c r="I34" s="267" t="s">
        <v>505</v>
      </c>
      <c r="J34" s="206" t="s">
        <v>506</v>
      </c>
      <c r="K34" s="248"/>
      <c r="L34" s="268" t="s">
        <v>507</v>
      </c>
      <c r="M34" s="207"/>
      <c r="O34" s="269" t="s">
        <v>515</v>
      </c>
    </row>
    <row r="35" spans="2:15" ht="17" thickBot="1" x14ac:dyDescent="0.4">
      <c r="B35" s="566" t="s">
        <v>508</v>
      </c>
      <c r="C35" s="567"/>
      <c r="D35" s="570"/>
      <c r="E35" s="559" t="s">
        <v>509</v>
      </c>
      <c r="F35" s="560"/>
      <c r="G35" s="208"/>
      <c r="H35" s="4"/>
      <c r="I35" s="268" t="s">
        <v>505</v>
      </c>
      <c r="J35" s="206" t="s">
        <v>515</v>
      </c>
      <c r="K35" s="263"/>
      <c r="L35" s="268" t="s">
        <v>507</v>
      </c>
      <c r="M35" s="209"/>
      <c r="O35" s="269" t="s">
        <v>506</v>
      </c>
    </row>
    <row r="36" spans="2:15" ht="17" thickBot="1" x14ac:dyDescent="0.4">
      <c r="B36" s="568"/>
      <c r="C36" s="569"/>
      <c r="D36" s="571"/>
      <c r="E36" s="559" t="s">
        <v>510</v>
      </c>
      <c r="F36" s="560"/>
      <c r="G36" s="210" t="str">
        <f>IF(ISERROR(((G35-D35)/G35)),"",((G35-D35)/G35))</f>
        <v/>
      </c>
      <c r="H36" s="4"/>
      <c r="I36" s="268" t="s">
        <v>505</v>
      </c>
      <c r="J36" s="206"/>
      <c r="K36" s="263"/>
      <c r="L36" s="268" t="s">
        <v>507</v>
      </c>
      <c r="M36" s="209"/>
    </row>
    <row r="37" spans="2:15" ht="17" thickBot="1" x14ac:dyDescent="0.4">
      <c r="B37" s="559" t="s">
        <v>511</v>
      </c>
      <c r="C37" s="560"/>
      <c r="D37" s="275"/>
      <c r="E37" s="559" t="s">
        <v>512</v>
      </c>
      <c r="F37" s="560"/>
      <c r="G37" s="209"/>
      <c r="H37" s="4"/>
      <c r="I37" s="268" t="s">
        <v>505</v>
      </c>
      <c r="J37" s="206"/>
      <c r="K37" s="263"/>
      <c r="L37" s="268" t="s">
        <v>507</v>
      </c>
      <c r="M37" s="209"/>
    </row>
    <row r="38" spans="2:15" ht="17" thickBot="1" x14ac:dyDescent="0.4">
      <c r="B38" s="270"/>
      <c r="C38" s="271"/>
      <c r="D38" s="271"/>
      <c r="E38" s="263"/>
      <c r="F38" s="265" t="s">
        <v>510</v>
      </c>
      <c r="G38" s="272" t="str">
        <f>IFERROR(((G37-D37)/G37),"")</f>
        <v/>
      </c>
      <c r="H38" s="271"/>
      <c r="I38" s="268" t="s">
        <v>505</v>
      </c>
      <c r="J38" s="206"/>
      <c r="K38" s="263"/>
      <c r="L38" s="268" t="s">
        <v>507</v>
      </c>
      <c r="M38" s="209"/>
    </row>
    <row r="40" spans="2:15" ht="15" thickBot="1" x14ac:dyDescent="0.4"/>
    <row r="41" spans="2:15" x14ac:dyDescent="0.35">
      <c r="B41" s="561" t="s">
        <v>514</v>
      </c>
      <c r="C41" s="562"/>
      <c r="D41" s="563"/>
    </row>
    <row r="42" spans="2:15" x14ac:dyDescent="0.35">
      <c r="B42" s="564" t="s">
        <v>516</v>
      </c>
      <c r="C42" s="565"/>
      <c r="D42" s="273" t="s">
        <v>517</v>
      </c>
    </row>
    <row r="43" spans="2:15" x14ac:dyDescent="0.35">
      <c r="B43" s="554"/>
      <c r="C43" s="439"/>
      <c r="D43" s="276"/>
    </row>
    <row r="44" spans="2:15" x14ac:dyDescent="0.35">
      <c r="B44" s="554"/>
      <c r="C44" s="439"/>
      <c r="D44" s="276"/>
    </row>
    <row r="45" spans="2:15" x14ac:dyDescent="0.35">
      <c r="B45" s="554"/>
      <c r="C45" s="439"/>
      <c r="D45" s="276"/>
    </row>
    <row r="46" spans="2:15" x14ac:dyDescent="0.35">
      <c r="B46" s="554"/>
      <c r="C46" s="439"/>
      <c r="D46" s="276"/>
    </row>
    <row r="47" spans="2:15" x14ac:dyDescent="0.35">
      <c r="B47" s="554"/>
      <c r="C47" s="439"/>
      <c r="D47" s="276"/>
    </row>
    <row r="48" spans="2:15" x14ac:dyDescent="0.35">
      <c r="B48" s="554"/>
      <c r="C48" s="439"/>
      <c r="D48" s="276"/>
    </row>
    <row r="49" spans="2:4" x14ac:dyDescent="0.35">
      <c r="B49" s="554"/>
      <c r="C49" s="439"/>
      <c r="D49" s="276"/>
    </row>
    <row r="50" spans="2:4" x14ac:dyDescent="0.35">
      <c r="B50" s="554"/>
      <c r="C50" s="439"/>
      <c r="D50" s="276"/>
    </row>
    <row r="51" spans="2:4" x14ac:dyDescent="0.35">
      <c r="B51" s="554"/>
      <c r="C51" s="439"/>
      <c r="D51" s="276"/>
    </row>
    <row r="52" spans="2:4" x14ac:dyDescent="0.35">
      <c r="B52" s="554"/>
      <c r="C52" s="439"/>
      <c r="D52" s="276"/>
    </row>
    <row r="53" spans="2:4" x14ac:dyDescent="0.35">
      <c r="B53" s="554"/>
      <c r="C53" s="439"/>
      <c r="D53" s="276"/>
    </row>
    <row r="54" spans="2:4" x14ac:dyDescent="0.35">
      <c r="B54" s="554"/>
      <c r="C54" s="439"/>
      <c r="D54" s="276"/>
    </row>
    <row r="55" spans="2:4" x14ac:dyDescent="0.35">
      <c r="B55" s="554"/>
      <c r="C55" s="439"/>
      <c r="D55" s="276"/>
    </row>
    <row r="56" spans="2:4" ht="15" thickBot="1" x14ac:dyDescent="0.4">
      <c r="B56" s="555"/>
      <c r="C56" s="556"/>
      <c r="D56" s="277"/>
    </row>
  </sheetData>
  <sheetProtection algorithmName="SHA-512" hashValue="k2AQzuVrYMBFprGJMeFR3GRSzIa1d2ULgP58d8HIlOnJuPPb4cD7GUn+G6Bia1TiOXncH/XE9m63kJclPyCxdA==" saltValue="tHj80TZojqV/O6ncXfWGiw==" spinCount="100000" sheet="1" objects="1" scenarios="1" selectLockedCells="1"/>
  <mergeCells count="82">
    <mergeCell ref="E12:F12"/>
    <mergeCell ref="H12:I12"/>
    <mergeCell ref="B8:J8"/>
    <mergeCell ref="B9:D9"/>
    <mergeCell ref="E9:G9"/>
    <mergeCell ref="H9:J9"/>
    <mergeCell ref="B10:C10"/>
    <mergeCell ref="E10:F10"/>
    <mergeCell ref="H10:I10"/>
    <mergeCell ref="B15:C15"/>
    <mergeCell ref="E15:F15"/>
    <mergeCell ref="H15:I15"/>
    <mergeCell ref="B2:E2"/>
    <mergeCell ref="B3:E3"/>
    <mergeCell ref="B4:E4"/>
    <mergeCell ref="B13:C13"/>
    <mergeCell ref="E13:F13"/>
    <mergeCell ref="H13:I13"/>
    <mergeCell ref="B14:C14"/>
    <mergeCell ref="E14:F14"/>
    <mergeCell ref="H14:I14"/>
    <mergeCell ref="B11:C11"/>
    <mergeCell ref="E11:F11"/>
    <mergeCell ref="H11:I11"/>
    <mergeCell ref="B12:C12"/>
    <mergeCell ref="B23:C23"/>
    <mergeCell ref="E23:F23"/>
    <mergeCell ref="H23:I23"/>
    <mergeCell ref="K23:L23"/>
    <mergeCell ref="N23:O23"/>
    <mergeCell ref="B22:C22"/>
    <mergeCell ref="E22:F22"/>
    <mergeCell ref="H22:I22"/>
    <mergeCell ref="K22:L22"/>
    <mergeCell ref="N22:O22"/>
    <mergeCell ref="B26:C26"/>
    <mergeCell ref="E26:F26"/>
    <mergeCell ref="H26:I26"/>
    <mergeCell ref="K26:L26"/>
    <mergeCell ref="N26:O26"/>
    <mergeCell ref="B25:C25"/>
    <mergeCell ref="E25:F25"/>
    <mergeCell ref="H25:I25"/>
    <mergeCell ref="K25:L25"/>
    <mergeCell ref="N25:O25"/>
    <mergeCell ref="H27:I27"/>
    <mergeCell ref="K27:L27"/>
    <mergeCell ref="N27:O27"/>
    <mergeCell ref="B28:C28"/>
    <mergeCell ref="E28:F28"/>
    <mergeCell ref="H28:I28"/>
    <mergeCell ref="K28:L28"/>
    <mergeCell ref="N28:O28"/>
    <mergeCell ref="E36:F36"/>
    <mergeCell ref="B27:C27"/>
    <mergeCell ref="E27:F27"/>
    <mergeCell ref="B29:C29"/>
    <mergeCell ref="E29:F29"/>
    <mergeCell ref="H29:I29"/>
    <mergeCell ref="K29:L29"/>
    <mergeCell ref="N29:O29"/>
    <mergeCell ref="B48:C48"/>
    <mergeCell ref="B37:C37"/>
    <mergeCell ref="E37:F37"/>
    <mergeCell ref="B41:D41"/>
    <mergeCell ref="B42:C42"/>
    <mergeCell ref="B43:C43"/>
    <mergeCell ref="B44:C44"/>
    <mergeCell ref="B45:C45"/>
    <mergeCell ref="B46:C46"/>
    <mergeCell ref="B47:C47"/>
    <mergeCell ref="B35:C36"/>
    <mergeCell ref="D35:D36"/>
    <mergeCell ref="E35:F35"/>
    <mergeCell ref="B55:C55"/>
    <mergeCell ref="B56:C56"/>
    <mergeCell ref="B49:C49"/>
    <mergeCell ref="B50:C50"/>
    <mergeCell ref="B51:C51"/>
    <mergeCell ref="B53:C53"/>
    <mergeCell ref="B52:C52"/>
    <mergeCell ref="B54:C54"/>
  </mergeCells>
  <conditionalFormatting sqref="D15:J15">
    <cfRule type="cellIs" dxfId="26" priority="27" operator="between">
      <formula>0.01</formula>
      <formula>0.25</formula>
    </cfRule>
  </conditionalFormatting>
  <conditionalFormatting sqref="D15 G15 J15">
    <cfRule type="cellIs" dxfId="25" priority="26" operator="greaterThan">
      <formula>0.25</formula>
    </cfRule>
  </conditionalFormatting>
  <conditionalFormatting sqref="D14 G14 J14">
    <cfRule type="cellIs" dxfId="24" priority="24" operator="greaterThan">
      <formula>3</formula>
    </cfRule>
    <cfRule type="cellIs" dxfId="23" priority="25" operator="between">
      <formula>0.1</formula>
      <formula>3</formula>
    </cfRule>
  </conditionalFormatting>
  <conditionalFormatting sqref="D14:D15 G14:G15 J14:J15">
    <cfRule type="containsBlanks" dxfId="22" priority="23">
      <formula>LEN(TRIM(D14))=0</formula>
    </cfRule>
  </conditionalFormatting>
  <conditionalFormatting sqref="D25 G25 J25 M25 P25">
    <cfRule type="cellIs" dxfId="21" priority="21" operator="greaterThanOrEqual">
      <formula>4%</formula>
    </cfRule>
    <cfRule type="cellIs" dxfId="20" priority="22" operator="lessThanOrEqual">
      <formula>4%</formula>
    </cfRule>
  </conditionalFormatting>
  <conditionalFormatting sqref="D29 G29 J29 M29 P29">
    <cfRule type="cellIs" dxfId="19" priority="19" operator="lessThanOrEqual">
      <formula>0.03</formula>
    </cfRule>
    <cfRule type="cellIs" dxfId="18" priority="20" operator="greaterThanOrEqual">
      <formula>0.031</formula>
    </cfRule>
  </conditionalFormatting>
  <conditionalFormatting sqref="D25 D29 G29 G25 J29 J25 M29 M25 P29 P25">
    <cfRule type="containsBlanks" dxfId="17" priority="18">
      <formula>LEN(TRIM(D25))=0</formula>
    </cfRule>
  </conditionalFormatting>
  <conditionalFormatting sqref="M19:M29">
    <cfRule type="beginsWith" dxfId="16" priority="13" operator="beginsWith" text="AD">
      <formula>LEFT(M19,LEN("AD"))="AD"</formula>
    </cfRule>
    <cfRule type="beginsWith" dxfId="15" priority="14" operator="beginsWith" text="BV">
      <formula>LEFT(M19,LEN("BV"))="BV"</formula>
    </cfRule>
    <cfRule type="beginsWith" dxfId="14" priority="15" operator="beginsWith" text="N/A">
      <formula>LEFT(M19,LEN("N/A"))="N/A"</formula>
    </cfRule>
    <cfRule type="beginsWith" dxfId="13" priority="16" operator="beginsWith" text="RI">
      <formula>LEFT(M19,LEN("RI"))="RI"</formula>
    </cfRule>
    <cfRule type="beginsWith" dxfId="12" priority="17" operator="beginsWith" text="Y">
      <formula>LEFT(M19,LEN("Y"))="Y"</formula>
    </cfRule>
  </conditionalFormatting>
  <conditionalFormatting sqref="G36">
    <cfRule type="containsBlanks" dxfId="11" priority="9">
      <formula>LEN(TRIM(G36))=0</formula>
    </cfRule>
    <cfRule type="cellIs" dxfId="10" priority="10" operator="between">
      <formula>-0.1</formula>
      <formula>0.1</formula>
    </cfRule>
    <cfRule type="cellIs" dxfId="9" priority="11" operator="lessThan">
      <formula>-0.1</formula>
    </cfRule>
    <cfRule type="cellIs" dxfId="8" priority="12" operator="greaterThan">
      <formula>0.1</formula>
    </cfRule>
  </conditionalFormatting>
  <conditionalFormatting sqref="M33:M38">
    <cfRule type="beginsWith" dxfId="7" priority="4" operator="beginsWith" text="AD">
      <formula>LEFT(M33,LEN("AD"))="AD"</formula>
    </cfRule>
    <cfRule type="beginsWith" dxfId="6" priority="5" operator="beginsWith" text="BV">
      <formula>LEFT(M33,LEN("BV"))="BV"</formula>
    </cfRule>
    <cfRule type="beginsWith" dxfId="5" priority="6" operator="beginsWith" text="N/A">
      <formula>LEFT(M33,LEN("N/A"))="N/A"</formula>
    </cfRule>
    <cfRule type="beginsWith" dxfId="4" priority="7" operator="beginsWith" text="RI">
      <formula>LEFT(M33,LEN("RI"))="RI"</formula>
    </cfRule>
    <cfRule type="beginsWith" dxfId="3" priority="8" operator="beginsWith" text="Y">
      <formula>LEFT(M33,LEN("Y"))="Y"</formula>
    </cfRule>
  </conditionalFormatting>
  <conditionalFormatting sqref="D43:D56">
    <cfRule type="containsBlanks" dxfId="2" priority="2">
      <formula>LEN(TRIM(D43))=0</formula>
    </cfRule>
    <cfRule type="cellIs" dxfId="1" priority="3" stopIfTrue="1" operator="lessThanOrEqual">
      <formula>3</formula>
    </cfRule>
    <cfRule type="cellIs" dxfId="0" priority="28" operator="greaterThan">
      <formula>3</formula>
    </cfRule>
  </conditionalFormatting>
  <dataValidations count="1">
    <dataValidation type="list" allowBlank="1" showInputMessage="1" showErrorMessage="1" sqref="J34:J38" xr:uid="{F17D459B-6006-4040-B584-38492CAA9922}">
      <formula1>$O$34:$O$35</formula1>
    </dataValidation>
  </dataValidations>
  <pageMargins left="0.7" right="0.7" top="0.75" bottom="0.75" header="0.3" footer="0.3"/>
  <pageSetup scale="59" orientation="landscape" verticalDpi="0" r:id="rId1"/>
  <headerFooter>
    <oddFooter>&amp;CEarthCraft House
January 2023</oddFooter>
  </headerFooter>
  <rowBreaks count="2" manualBreakCount="2">
    <brk id="17" max="16383" man="1"/>
    <brk id="39" max="15" man="1"/>
  </rowBreaks>
  <colBreaks count="1" manualBreakCount="1">
    <brk id="13" max="6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EA1C97ABCD4F8458911F9C4273EA11E" ma:contentTypeVersion="16" ma:contentTypeDescription="Create a new document." ma:contentTypeScope="" ma:versionID="835fbbc368d634a0a5ca6b3ff31afe80">
  <xsd:schema xmlns:xsd="http://www.w3.org/2001/XMLSchema" xmlns:xs="http://www.w3.org/2001/XMLSchema" xmlns:p="http://schemas.microsoft.com/office/2006/metadata/properties" xmlns:ns3="9e2a1aa5-d655-477a-84b4-f67a7974f43d" xmlns:ns4="cfee5189-26ca-471a-96c2-f4bb5f32e440" targetNamespace="http://schemas.microsoft.com/office/2006/metadata/properties" ma:root="true" ma:fieldsID="88c2e799c32fcda4d3efb3089282576a" ns3:_="" ns4:_="">
    <xsd:import namespace="9e2a1aa5-d655-477a-84b4-f67a7974f43d"/>
    <xsd:import namespace="cfee5189-26ca-471a-96c2-f4bb5f32e44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LengthInSecond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2a1aa5-d655-477a-84b4-f67a7974f43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activity" ma:index="23"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ee5189-26ca-471a-96c2-f4bb5f32e440"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9e2a1aa5-d655-477a-84b4-f67a7974f43d" xsi:nil="true"/>
  </documentManagement>
</p:properties>
</file>

<file path=customXml/itemProps1.xml><?xml version="1.0" encoding="utf-8"?>
<ds:datastoreItem xmlns:ds="http://schemas.openxmlformats.org/officeDocument/2006/customXml" ds:itemID="{1B5730DE-C576-4046-BE7E-F398EFE68C22}">
  <ds:schemaRefs>
    <ds:schemaRef ds:uri="http://schemas.microsoft.com/sharepoint/v3/contenttype/forms"/>
  </ds:schemaRefs>
</ds:datastoreItem>
</file>

<file path=customXml/itemProps2.xml><?xml version="1.0" encoding="utf-8"?>
<ds:datastoreItem xmlns:ds="http://schemas.openxmlformats.org/officeDocument/2006/customXml" ds:itemID="{F2C23658-032A-4D32-B18D-6DE595F691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2a1aa5-d655-477a-84b4-f67a7974f43d"/>
    <ds:schemaRef ds:uri="cfee5189-26ca-471a-96c2-f4bb5f32e4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A576EAA-ADA7-4108-9744-C13F4194259F}">
  <ds:schemaRefs>
    <ds:schemaRef ds:uri="http://schemas.microsoft.com/office/2006/documentManagement/types"/>
    <ds:schemaRef ds:uri="cfee5189-26ca-471a-96c2-f4bb5f32e440"/>
    <ds:schemaRef ds:uri="http://purl.org/dc/elements/1.1/"/>
    <ds:schemaRef ds:uri="http://purl.org/dc/terms/"/>
    <ds:schemaRef ds:uri="http://purl.org/dc/dcmitype/"/>
    <ds:schemaRef ds:uri="9e2a1aa5-d655-477a-84b4-f67a7974f43d"/>
    <ds:schemaRef ds:uri="http://schemas.openxmlformats.org/package/2006/metadata/core-properties"/>
    <ds:schemaRef ds:uri="http://www.w3.org/XML/1998/namespace"/>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Instructions</vt:lpstr>
      <vt:lpstr>Project_Cover_Page</vt:lpstr>
      <vt:lpstr>Project_Worksheet</vt:lpstr>
      <vt:lpstr>HVAC_System</vt:lpstr>
      <vt:lpstr>Diagnostic_Test_Results</vt:lpstr>
      <vt:lpstr>Diagnostic_Test_Results!Print_Area</vt:lpstr>
      <vt:lpstr>HVAC_System!Print_Area</vt:lpstr>
      <vt:lpstr>Project_Worksheet!Print_Area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Amelia Godfrey</dc:creator>
  <cp:lastModifiedBy>Amelia Godfrey</cp:lastModifiedBy>
  <cp:lastPrinted>2024-11-21T21:34:37Z</cp:lastPrinted>
  <dcterms:created xsi:type="dcterms:W3CDTF">2022-06-29T23:36:09Z</dcterms:created>
  <dcterms:modified xsi:type="dcterms:W3CDTF">2026-04-30T15:55:49Z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0x0101005EA1C97ABCD4F8458911F9C4273EA11E</vt:lpwstr>
  </property>
</Properties>
</file>